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 activeTab="2"/>
  </bookViews>
  <sheets>
    <sheet name="завтрак 1-4 кл" sheetId="1" r:id="rId1"/>
    <sheet name="завтрак+обед 5-9 кл" sheetId="2" r:id="rId2"/>
    <sheet name="3-7 лет" sheetId="3" r:id="rId3"/>
    <sheet name="продукты для детского сада" sheetId="4" r:id="rId4"/>
    <sheet name="продукты для школы" sheetId="5" r:id="rId5"/>
  </sheets>
  <calcPr calcId="124519"/>
</workbook>
</file>

<file path=xl/calcChain.xml><?xml version="1.0" encoding="utf-8"?>
<calcChain xmlns="http://schemas.openxmlformats.org/spreadsheetml/2006/main">
  <c r="M520" i="4"/>
  <c r="L520"/>
  <c r="K520"/>
  <c r="J520"/>
  <c r="I520"/>
  <c r="H520"/>
  <c r="G520"/>
  <c r="F520"/>
  <c r="E520"/>
  <c r="D520"/>
  <c r="M291" i="3"/>
  <c r="L291"/>
  <c r="K291"/>
  <c r="J291"/>
  <c r="I291"/>
  <c r="H291"/>
  <c r="G291"/>
  <c r="F291"/>
  <c r="E291"/>
  <c r="D291"/>
  <c r="M290"/>
  <c r="L290"/>
  <c r="K290"/>
  <c r="J290"/>
  <c r="I290"/>
  <c r="H290"/>
  <c r="G290"/>
  <c r="F290"/>
  <c r="E290"/>
  <c r="D290"/>
  <c r="M289"/>
  <c r="L289"/>
  <c r="K289"/>
  <c r="J289"/>
  <c r="I289"/>
  <c r="H289"/>
  <c r="G289"/>
  <c r="F289"/>
  <c r="E289"/>
  <c r="D289"/>
  <c r="M288"/>
  <c r="L288"/>
  <c r="K288"/>
  <c r="J288"/>
  <c r="I288"/>
  <c r="H288"/>
  <c r="G288"/>
  <c r="F288"/>
  <c r="E288"/>
  <c r="D288"/>
  <c r="M281"/>
  <c r="M282" s="1"/>
  <c r="L281"/>
  <c r="L282" s="1"/>
  <c r="K281"/>
  <c r="K282" s="1"/>
  <c r="J281"/>
  <c r="J282" s="1"/>
  <c r="I281"/>
  <c r="I282" s="1"/>
  <c r="H281"/>
  <c r="H282" s="1"/>
  <c r="G281"/>
  <c r="G282" s="1"/>
  <c r="F281"/>
  <c r="F282" s="1"/>
  <c r="E281"/>
  <c r="E282" s="1"/>
  <c r="D281"/>
  <c r="D282" s="1"/>
  <c r="M275"/>
  <c r="M276" s="1"/>
  <c r="L275"/>
  <c r="L276" s="1"/>
  <c r="K275"/>
  <c r="K276" s="1"/>
  <c r="J275"/>
  <c r="J276" s="1"/>
  <c r="I275"/>
  <c r="I276" s="1"/>
  <c r="H275"/>
  <c r="H276" s="1"/>
  <c r="G275"/>
  <c r="G276" s="1"/>
  <c r="F275"/>
  <c r="F276" s="1"/>
  <c r="E275"/>
  <c r="E276" s="1"/>
  <c r="D275"/>
  <c r="D276" s="1"/>
  <c r="M265"/>
  <c r="M266" s="1"/>
  <c r="L265"/>
  <c r="L283" s="1"/>
  <c r="L284" s="1"/>
  <c r="K265"/>
  <c r="K283" s="1"/>
  <c r="K284" s="1"/>
  <c r="J265"/>
  <c r="J283" s="1"/>
  <c r="J284" s="1"/>
  <c r="I265"/>
  <c r="I266" s="1"/>
  <c r="H265"/>
  <c r="H283" s="1"/>
  <c r="H284" s="1"/>
  <c r="G265"/>
  <c r="G283" s="1"/>
  <c r="G284" s="1"/>
  <c r="F265"/>
  <c r="F283" s="1"/>
  <c r="F284" s="1"/>
  <c r="E265"/>
  <c r="E266" s="1"/>
  <c r="D265"/>
  <c r="D283" s="1"/>
  <c r="D284" s="1"/>
  <c r="M253"/>
  <c r="M254" s="1"/>
  <c r="L253"/>
  <c r="L254" s="1"/>
  <c r="K253"/>
  <c r="K254" s="1"/>
  <c r="J253"/>
  <c r="J254" s="1"/>
  <c r="I253"/>
  <c r="I254" s="1"/>
  <c r="H253"/>
  <c r="H254" s="1"/>
  <c r="G253"/>
  <c r="G254" s="1"/>
  <c r="F253"/>
  <c r="F254" s="1"/>
  <c r="E253"/>
  <c r="E254" s="1"/>
  <c r="D253"/>
  <c r="D254" s="1"/>
  <c r="M247"/>
  <c r="M248" s="1"/>
  <c r="L247"/>
  <c r="L248" s="1"/>
  <c r="K247"/>
  <c r="K248" s="1"/>
  <c r="J247"/>
  <c r="J248" s="1"/>
  <c r="I247"/>
  <c r="I248" s="1"/>
  <c r="H247"/>
  <c r="H248" s="1"/>
  <c r="G247"/>
  <c r="G248" s="1"/>
  <c r="F247"/>
  <c r="F248" s="1"/>
  <c r="E247"/>
  <c r="E248" s="1"/>
  <c r="D247"/>
  <c r="D248" s="1"/>
  <c r="M237"/>
  <c r="M238" s="1"/>
  <c r="L237"/>
  <c r="L255" s="1"/>
  <c r="L256" s="1"/>
  <c r="K237"/>
  <c r="K255" s="1"/>
  <c r="K256" s="1"/>
  <c r="J237"/>
  <c r="J255" s="1"/>
  <c r="J256" s="1"/>
  <c r="I237"/>
  <c r="I238" s="1"/>
  <c r="H237"/>
  <c r="H255" s="1"/>
  <c r="H256" s="1"/>
  <c r="G237"/>
  <c r="G255" s="1"/>
  <c r="G256" s="1"/>
  <c r="F237"/>
  <c r="F255" s="1"/>
  <c r="F256" s="1"/>
  <c r="E237"/>
  <c r="E238" s="1"/>
  <c r="D237"/>
  <c r="D255" s="1"/>
  <c r="D256" s="1"/>
  <c r="M225"/>
  <c r="M226" s="1"/>
  <c r="L225"/>
  <c r="L226" s="1"/>
  <c r="K225"/>
  <c r="K226" s="1"/>
  <c r="J225"/>
  <c r="J226" s="1"/>
  <c r="I225"/>
  <c r="I226" s="1"/>
  <c r="H225"/>
  <c r="H226" s="1"/>
  <c r="G225"/>
  <c r="G226" s="1"/>
  <c r="F225"/>
  <c r="F226" s="1"/>
  <c r="E225"/>
  <c r="E226" s="1"/>
  <c r="D225"/>
  <c r="D226" s="1"/>
  <c r="M219"/>
  <c r="M220" s="1"/>
  <c r="L219"/>
  <c r="L220" s="1"/>
  <c r="K219"/>
  <c r="K220" s="1"/>
  <c r="J219"/>
  <c r="J220" s="1"/>
  <c r="I219"/>
  <c r="I220" s="1"/>
  <c r="H219"/>
  <c r="H220" s="1"/>
  <c r="G219"/>
  <c r="G220" s="1"/>
  <c r="F219"/>
  <c r="F220" s="1"/>
  <c r="E219"/>
  <c r="E220" s="1"/>
  <c r="D219"/>
  <c r="D220" s="1"/>
  <c r="M209"/>
  <c r="M210" s="1"/>
  <c r="L209"/>
  <c r="L227" s="1"/>
  <c r="L228" s="1"/>
  <c r="K209"/>
  <c r="J209"/>
  <c r="J227" s="1"/>
  <c r="J228" s="1"/>
  <c r="I209"/>
  <c r="I210" s="1"/>
  <c r="H209"/>
  <c r="H227" s="1"/>
  <c r="H228" s="1"/>
  <c r="G209"/>
  <c r="G227" s="1"/>
  <c r="G228" s="1"/>
  <c r="F209"/>
  <c r="F227" s="1"/>
  <c r="F228" s="1"/>
  <c r="E209"/>
  <c r="E210" s="1"/>
  <c r="D209"/>
  <c r="D227" s="1"/>
  <c r="D228" s="1"/>
  <c r="M197"/>
  <c r="M198" s="1"/>
  <c r="L197"/>
  <c r="L198" s="1"/>
  <c r="K197"/>
  <c r="K198" s="1"/>
  <c r="J197"/>
  <c r="J198" s="1"/>
  <c r="I197"/>
  <c r="I198" s="1"/>
  <c r="H197"/>
  <c r="H198" s="1"/>
  <c r="G197"/>
  <c r="G198" s="1"/>
  <c r="F197"/>
  <c r="F198" s="1"/>
  <c r="E197"/>
  <c r="E198" s="1"/>
  <c r="D197"/>
  <c r="D198" s="1"/>
  <c r="M191"/>
  <c r="M192" s="1"/>
  <c r="L191"/>
  <c r="L192" s="1"/>
  <c r="K191"/>
  <c r="K192" s="1"/>
  <c r="J191"/>
  <c r="J192" s="1"/>
  <c r="I191"/>
  <c r="I192" s="1"/>
  <c r="H191"/>
  <c r="H192" s="1"/>
  <c r="G191"/>
  <c r="G192" s="1"/>
  <c r="F191"/>
  <c r="F192" s="1"/>
  <c r="E191"/>
  <c r="E192" s="1"/>
  <c r="D191"/>
  <c r="D192" s="1"/>
  <c r="M181"/>
  <c r="M182" s="1"/>
  <c r="L181"/>
  <c r="L199" s="1"/>
  <c r="L200" s="1"/>
  <c r="K181"/>
  <c r="J181"/>
  <c r="J199" s="1"/>
  <c r="J200" s="1"/>
  <c r="I181"/>
  <c r="I182" s="1"/>
  <c r="H181"/>
  <c r="H199" s="1"/>
  <c r="H200" s="1"/>
  <c r="G181"/>
  <c r="G199" s="1"/>
  <c r="G200" s="1"/>
  <c r="F181"/>
  <c r="F199" s="1"/>
  <c r="F200" s="1"/>
  <c r="E181"/>
  <c r="E182" s="1"/>
  <c r="D181"/>
  <c r="D199" s="1"/>
  <c r="D200" s="1"/>
  <c r="M169"/>
  <c r="M170" s="1"/>
  <c r="L169"/>
  <c r="L170" s="1"/>
  <c r="K169"/>
  <c r="K170" s="1"/>
  <c r="J169"/>
  <c r="J170" s="1"/>
  <c r="I169"/>
  <c r="I170" s="1"/>
  <c r="H169"/>
  <c r="H170" s="1"/>
  <c r="G169"/>
  <c r="G170" s="1"/>
  <c r="F169"/>
  <c r="F170" s="1"/>
  <c r="E169"/>
  <c r="E170" s="1"/>
  <c r="D169"/>
  <c r="D170" s="1"/>
  <c r="M162"/>
  <c r="M163" s="1"/>
  <c r="L162"/>
  <c r="L163" s="1"/>
  <c r="K162"/>
  <c r="K163" s="1"/>
  <c r="J162"/>
  <c r="J163" s="1"/>
  <c r="I162"/>
  <c r="I163" s="1"/>
  <c r="H162"/>
  <c r="H163" s="1"/>
  <c r="G162"/>
  <c r="G163" s="1"/>
  <c r="F162"/>
  <c r="F163" s="1"/>
  <c r="E162"/>
  <c r="E163" s="1"/>
  <c r="D162"/>
  <c r="D163" s="1"/>
  <c r="M152"/>
  <c r="M153" s="1"/>
  <c r="L152"/>
  <c r="L171" s="1"/>
  <c r="K152"/>
  <c r="K171" s="1"/>
  <c r="J152"/>
  <c r="J171" s="1"/>
  <c r="I152"/>
  <c r="I153" s="1"/>
  <c r="H152"/>
  <c r="H171" s="1"/>
  <c r="G152"/>
  <c r="G171" s="1"/>
  <c r="F152"/>
  <c r="F171" s="1"/>
  <c r="E152"/>
  <c r="E153" s="1"/>
  <c r="D152"/>
  <c r="D171" s="1"/>
  <c r="M140"/>
  <c r="M141" s="1"/>
  <c r="L140"/>
  <c r="L141" s="1"/>
  <c r="K140"/>
  <c r="K141" s="1"/>
  <c r="J140"/>
  <c r="J141" s="1"/>
  <c r="I140"/>
  <c r="I141" s="1"/>
  <c r="H140"/>
  <c r="H141" s="1"/>
  <c r="G140"/>
  <c r="G141" s="1"/>
  <c r="F140"/>
  <c r="F141" s="1"/>
  <c r="E140"/>
  <c r="E141" s="1"/>
  <c r="D140"/>
  <c r="D141" s="1"/>
  <c r="M134"/>
  <c r="M135" s="1"/>
  <c r="L134"/>
  <c r="L135" s="1"/>
  <c r="K134"/>
  <c r="K135" s="1"/>
  <c r="J134"/>
  <c r="J135" s="1"/>
  <c r="I134"/>
  <c r="I135" s="1"/>
  <c r="H134"/>
  <c r="H135" s="1"/>
  <c r="G134"/>
  <c r="G135" s="1"/>
  <c r="F134"/>
  <c r="F135" s="1"/>
  <c r="E134"/>
  <c r="E135" s="1"/>
  <c r="D134"/>
  <c r="D135" s="1"/>
  <c r="M124"/>
  <c r="M125" s="1"/>
  <c r="L124"/>
  <c r="L142" s="1"/>
  <c r="L143" s="1"/>
  <c r="K124"/>
  <c r="J124"/>
  <c r="J142" s="1"/>
  <c r="J143" s="1"/>
  <c r="I124"/>
  <c r="I125" s="1"/>
  <c r="H124"/>
  <c r="H142" s="1"/>
  <c r="H143" s="1"/>
  <c r="G124"/>
  <c r="F124"/>
  <c r="F142" s="1"/>
  <c r="F143" s="1"/>
  <c r="E124"/>
  <c r="E125" s="1"/>
  <c r="D124"/>
  <c r="D142" s="1"/>
  <c r="D143" s="1"/>
  <c r="M112"/>
  <c r="M113" s="1"/>
  <c r="L112"/>
  <c r="L113" s="1"/>
  <c r="K112"/>
  <c r="K113" s="1"/>
  <c r="J112"/>
  <c r="J113" s="1"/>
  <c r="I112"/>
  <c r="I113" s="1"/>
  <c r="H112"/>
  <c r="H113" s="1"/>
  <c r="G112"/>
  <c r="G113" s="1"/>
  <c r="F112"/>
  <c r="F113" s="1"/>
  <c r="E112"/>
  <c r="E113" s="1"/>
  <c r="D112"/>
  <c r="D113" s="1"/>
  <c r="M106"/>
  <c r="M107" s="1"/>
  <c r="L106"/>
  <c r="L107" s="1"/>
  <c r="K106"/>
  <c r="K107" s="1"/>
  <c r="J106"/>
  <c r="J107" s="1"/>
  <c r="I106"/>
  <c r="I107" s="1"/>
  <c r="H106"/>
  <c r="H107" s="1"/>
  <c r="G106"/>
  <c r="G107" s="1"/>
  <c r="F106"/>
  <c r="F107" s="1"/>
  <c r="E106"/>
  <c r="E107" s="1"/>
  <c r="D106"/>
  <c r="D107" s="1"/>
  <c r="M96"/>
  <c r="M97" s="1"/>
  <c r="L96"/>
  <c r="K96"/>
  <c r="K114" s="1"/>
  <c r="K115" s="1"/>
  <c r="J96"/>
  <c r="J114" s="1"/>
  <c r="J115" s="1"/>
  <c r="I96"/>
  <c r="H96"/>
  <c r="G96"/>
  <c r="G114" s="1"/>
  <c r="G115" s="1"/>
  <c r="F96"/>
  <c r="F114" s="1"/>
  <c r="F115" s="1"/>
  <c r="E96"/>
  <c r="E97" s="1"/>
  <c r="D96"/>
  <c r="M84"/>
  <c r="M85" s="1"/>
  <c r="L84"/>
  <c r="L85" s="1"/>
  <c r="K84"/>
  <c r="K85" s="1"/>
  <c r="J84"/>
  <c r="J85" s="1"/>
  <c r="I84"/>
  <c r="I85" s="1"/>
  <c r="H84"/>
  <c r="H85" s="1"/>
  <c r="G84"/>
  <c r="G85" s="1"/>
  <c r="F84"/>
  <c r="F85" s="1"/>
  <c r="E84"/>
  <c r="E85" s="1"/>
  <c r="D84"/>
  <c r="D85" s="1"/>
  <c r="M78"/>
  <c r="M79" s="1"/>
  <c r="L78"/>
  <c r="L79" s="1"/>
  <c r="K78"/>
  <c r="K79" s="1"/>
  <c r="J78"/>
  <c r="J79" s="1"/>
  <c r="I78"/>
  <c r="I79" s="1"/>
  <c r="H78"/>
  <c r="H79" s="1"/>
  <c r="G78"/>
  <c r="G79" s="1"/>
  <c r="F78"/>
  <c r="F79" s="1"/>
  <c r="E78"/>
  <c r="E79" s="1"/>
  <c r="D78"/>
  <c r="D79" s="1"/>
  <c r="M68"/>
  <c r="M69" s="1"/>
  <c r="L68"/>
  <c r="L86" s="1"/>
  <c r="L87" s="1"/>
  <c r="K68"/>
  <c r="K86" s="1"/>
  <c r="K87" s="1"/>
  <c r="J68"/>
  <c r="J86" s="1"/>
  <c r="J87" s="1"/>
  <c r="I68"/>
  <c r="I69" s="1"/>
  <c r="H68"/>
  <c r="H86" s="1"/>
  <c r="H87" s="1"/>
  <c r="G68"/>
  <c r="G86" s="1"/>
  <c r="G87" s="1"/>
  <c r="F68"/>
  <c r="F86" s="1"/>
  <c r="F87" s="1"/>
  <c r="E68"/>
  <c r="E69" s="1"/>
  <c r="D68"/>
  <c r="D86" s="1"/>
  <c r="D87" s="1"/>
  <c r="M56"/>
  <c r="M57" s="1"/>
  <c r="L56"/>
  <c r="L57" s="1"/>
  <c r="K56"/>
  <c r="K57" s="1"/>
  <c r="J56"/>
  <c r="J57" s="1"/>
  <c r="I56"/>
  <c r="I57" s="1"/>
  <c r="H56"/>
  <c r="H57" s="1"/>
  <c r="G56"/>
  <c r="G57" s="1"/>
  <c r="F56"/>
  <c r="F57" s="1"/>
  <c r="E56"/>
  <c r="E57" s="1"/>
  <c r="D56"/>
  <c r="D57" s="1"/>
  <c r="M50"/>
  <c r="M51" s="1"/>
  <c r="L50"/>
  <c r="L51" s="1"/>
  <c r="K50"/>
  <c r="K51" s="1"/>
  <c r="J50"/>
  <c r="J51" s="1"/>
  <c r="I50"/>
  <c r="I51" s="1"/>
  <c r="H50"/>
  <c r="H51" s="1"/>
  <c r="G50"/>
  <c r="G51" s="1"/>
  <c r="F50"/>
  <c r="F51" s="1"/>
  <c r="E50"/>
  <c r="E51" s="1"/>
  <c r="D50"/>
  <c r="D51" s="1"/>
  <c r="M40"/>
  <c r="M41" s="1"/>
  <c r="L40"/>
  <c r="L58" s="1"/>
  <c r="L59" s="1"/>
  <c r="K40"/>
  <c r="J40"/>
  <c r="I40"/>
  <c r="H40"/>
  <c r="G40"/>
  <c r="F40"/>
  <c r="E40"/>
  <c r="E41" s="1"/>
  <c r="D40"/>
  <c r="D58" s="1"/>
  <c r="D59" s="1"/>
  <c r="M28"/>
  <c r="M29" s="1"/>
  <c r="L28"/>
  <c r="L29" s="1"/>
  <c r="K28"/>
  <c r="K29" s="1"/>
  <c r="J28"/>
  <c r="J29" s="1"/>
  <c r="I28"/>
  <c r="I29" s="1"/>
  <c r="H28"/>
  <c r="H29" s="1"/>
  <c r="G28"/>
  <c r="G29" s="1"/>
  <c r="F28"/>
  <c r="F29" s="1"/>
  <c r="E28"/>
  <c r="E29" s="1"/>
  <c r="D28"/>
  <c r="D29" s="1"/>
  <c r="M22"/>
  <c r="M23" s="1"/>
  <c r="L22"/>
  <c r="L23" s="1"/>
  <c r="K22"/>
  <c r="K23" s="1"/>
  <c r="J22"/>
  <c r="J23" s="1"/>
  <c r="I22"/>
  <c r="I23" s="1"/>
  <c r="H22"/>
  <c r="H23" s="1"/>
  <c r="G22"/>
  <c r="G23" s="1"/>
  <c r="F22"/>
  <c r="F23" s="1"/>
  <c r="E22"/>
  <c r="E23" s="1"/>
  <c r="D22"/>
  <c r="D23" s="1"/>
  <c r="M12"/>
  <c r="M13" s="1"/>
  <c r="L12"/>
  <c r="L30" s="1"/>
  <c r="K12"/>
  <c r="J12"/>
  <c r="I12"/>
  <c r="I13" s="1"/>
  <c r="H12"/>
  <c r="H30" s="1"/>
  <c r="G12"/>
  <c r="F12"/>
  <c r="E12"/>
  <c r="E13" s="1"/>
  <c r="D12"/>
  <c r="D30" s="1"/>
  <c r="K142" l="1"/>
  <c r="K143" s="1"/>
  <c r="I114"/>
  <c r="I115" s="1"/>
  <c r="D114"/>
  <c r="D115" s="1"/>
  <c r="H114"/>
  <c r="H115" s="1"/>
  <c r="L114"/>
  <c r="L115" s="1"/>
  <c r="K227"/>
  <c r="K228" s="1"/>
  <c r="K199"/>
  <c r="K200" s="1"/>
  <c r="G142"/>
  <c r="G143" s="1"/>
  <c r="G97"/>
  <c r="K97"/>
  <c r="D125"/>
  <c r="H125"/>
  <c r="L125"/>
  <c r="G153"/>
  <c r="K153"/>
  <c r="D182"/>
  <c r="H182"/>
  <c r="L182"/>
  <c r="G210"/>
  <c r="K210"/>
  <c r="D238"/>
  <c r="H238"/>
  <c r="L238"/>
  <c r="G266"/>
  <c r="K266"/>
  <c r="D97"/>
  <c r="H97"/>
  <c r="L97"/>
  <c r="G125"/>
  <c r="K125"/>
  <c r="D153"/>
  <c r="H153"/>
  <c r="L153"/>
  <c r="G182"/>
  <c r="K182"/>
  <c r="D210"/>
  <c r="H210"/>
  <c r="L210"/>
  <c r="G238"/>
  <c r="K238"/>
  <c r="D266"/>
  <c r="H266"/>
  <c r="L266"/>
  <c r="K69"/>
  <c r="H69"/>
  <c r="G69"/>
  <c r="D69"/>
  <c r="L69"/>
  <c r="H58"/>
  <c r="H59" s="1"/>
  <c r="I58"/>
  <c r="I59" s="1"/>
  <c r="G58"/>
  <c r="G59" s="1"/>
  <c r="K58"/>
  <c r="K59" s="1"/>
  <c r="F58"/>
  <c r="F59" s="1"/>
  <c r="J58"/>
  <c r="J59" s="1"/>
  <c r="D41"/>
  <c r="L41"/>
  <c r="K41"/>
  <c r="H41"/>
  <c r="G41"/>
  <c r="K30"/>
  <c r="J30"/>
  <c r="J31" s="1"/>
  <c r="G30"/>
  <c r="F30"/>
  <c r="F31" s="1"/>
  <c r="K13"/>
  <c r="G13"/>
  <c r="D13"/>
  <c r="L13"/>
  <c r="H13"/>
  <c r="D286"/>
  <c r="D172"/>
  <c r="H286"/>
  <c r="H172"/>
  <c r="L286"/>
  <c r="L172"/>
  <c r="D31"/>
  <c r="D287"/>
  <c r="D285"/>
  <c r="H31"/>
  <c r="L31"/>
  <c r="L287"/>
  <c r="L285"/>
  <c r="G286"/>
  <c r="G172"/>
  <c r="K172"/>
  <c r="F286"/>
  <c r="F172"/>
  <c r="J286"/>
  <c r="J172"/>
  <c r="I30"/>
  <c r="M58"/>
  <c r="M59" s="1"/>
  <c r="I86"/>
  <c r="I87" s="1"/>
  <c r="E114"/>
  <c r="E115" s="1"/>
  <c r="E142"/>
  <c r="E143" s="1"/>
  <c r="I142"/>
  <c r="I143" s="1"/>
  <c r="M142"/>
  <c r="M143" s="1"/>
  <c r="E171"/>
  <c r="I171"/>
  <c r="M171"/>
  <c r="E199"/>
  <c r="E200" s="1"/>
  <c r="I199"/>
  <c r="I200" s="1"/>
  <c r="M199"/>
  <c r="M200" s="1"/>
  <c r="E227"/>
  <c r="E228" s="1"/>
  <c r="I227"/>
  <c r="I228" s="1"/>
  <c r="M227"/>
  <c r="M228" s="1"/>
  <c r="E255"/>
  <c r="E256" s="1"/>
  <c r="I255"/>
  <c r="I256" s="1"/>
  <c r="M255"/>
  <c r="M256" s="1"/>
  <c r="E283"/>
  <c r="E284" s="1"/>
  <c r="I283"/>
  <c r="I284" s="1"/>
  <c r="M283"/>
  <c r="M284" s="1"/>
  <c r="E30"/>
  <c r="F13"/>
  <c r="J13"/>
  <c r="F41"/>
  <c r="J41"/>
  <c r="F69"/>
  <c r="J69"/>
  <c r="F97"/>
  <c r="J97"/>
  <c r="F125"/>
  <c r="J125"/>
  <c r="F153"/>
  <c r="J153"/>
  <c r="F182"/>
  <c r="J182"/>
  <c r="F210"/>
  <c r="J210"/>
  <c r="F238"/>
  <c r="J238"/>
  <c r="F266"/>
  <c r="J266"/>
  <c r="M30"/>
  <c r="E58"/>
  <c r="E59" s="1"/>
  <c r="E86"/>
  <c r="E87" s="1"/>
  <c r="M86"/>
  <c r="M87" s="1"/>
  <c r="M114"/>
  <c r="M115" s="1"/>
  <c r="I41"/>
  <c r="I97"/>
  <c r="K286" l="1"/>
  <c r="K287"/>
  <c r="H287"/>
  <c r="H285"/>
  <c r="G287"/>
  <c r="K285"/>
  <c r="K31"/>
  <c r="J287"/>
  <c r="J285"/>
  <c r="G285"/>
  <c r="G31"/>
  <c r="F287"/>
  <c r="F285"/>
  <c r="M286"/>
  <c r="M172"/>
  <c r="E31"/>
  <c r="E287"/>
  <c r="E285"/>
  <c r="M31"/>
  <c r="M287"/>
  <c r="M285"/>
  <c r="E286"/>
  <c r="E172"/>
  <c r="I286"/>
  <c r="I172"/>
  <c r="I31"/>
  <c r="I287"/>
  <c r="I285"/>
  <c r="M214" i="2" l="1"/>
  <c r="L214"/>
  <c r="K214"/>
  <c r="J214"/>
  <c r="I214"/>
  <c r="H214"/>
  <c r="G214"/>
  <c r="F214"/>
  <c r="E214"/>
  <c r="D214"/>
  <c r="M213"/>
  <c r="L213"/>
  <c r="K213"/>
  <c r="J213"/>
  <c r="I213"/>
  <c r="H213"/>
  <c r="G213"/>
  <c r="F213"/>
  <c r="E213"/>
  <c r="D213"/>
  <c r="M212"/>
  <c r="L212"/>
  <c r="K212"/>
  <c r="J212"/>
  <c r="I212"/>
  <c r="H212"/>
  <c r="G212"/>
  <c r="F212"/>
  <c r="E212"/>
  <c r="D212"/>
  <c r="M195"/>
  <c r="L195"/>
  <c r="K195"/>
  <c r="J195"/>
  <c r="I195"/>
  <c r="H195"/>
  <c r="G195"/>
  <c r="F195"/>
  <c r="E195"/>
  <c r="D195"/>
  <c r="M185"/>
  <c r="M196" s="1"/>
  <c r="L185"/>
  <c r="L196" s="1"/>
  <c r="K185"/>
  <c r="K196" s="1"/>
  <c r="J185"/>
  <c r="J196" s="1"/>
  <c r="I185"/>
  <c r="I196" s="1"/>
  <c r="H185"/>
  <c r="H196" s="1"/>
  <c r="G185"/>
  <c r="G196" s="1"/>
  <c r="F185"/>
  <c r="F196" s="1"/>
  <c r="E185"/>
  <c r="E196" s="1"/>
  <c r="D185"/>
  <c r="D196" s="1"/>
  <c r="M175"/>
  <c r="L175"/>
  <c r="K175"/>
  <c r="J175"/>
  <c r="I175"/>
  <c r="H175"/>
  <c r="G175"/>
  <c r="F175"/>
  <c r="E175"/>
  <c r="D175"/>
  <c r="M166"/>
  <c r="M176" s="1"/>
  <c r="L166"/>
  <c r="L176" s="1"/>
  <c r="K166"/>
  <c r="K176" s="1"/>
  <c r="J166"/>
  <c r="J176" s="1"/>
  <c r="J207" s="1"/>
  <c r="I166"/>
  <c r="I176" s="1"/>
  <c r="H166"/>
  <c r="H176" s="1"/>
  <c r="G166"/>
  <c r="G176" s="1"/>
  <c r="F166"/>
  <c r="F176" s="1"/>
  <c r="F207" s="1"/>
  <c r="E166"/>
  <c r="E176" s="1"/>
  <c r="D166"/>
  <c r="D176" s="1"/>
  <c r="M156"/>
  <c r="L156"/>
  <c r="K156"/>
  <c r="J156"/>
  <c r="I156"/>
  <c r="H156"/>
  <c r="G156"/>
  <c r="F156"/>
  <c r="E156"/>
  <c r="D156"/>
  <c r="M147"/>
  <c r="M157" s="1"/>
  <c r="L147"/>
  <c r="L157" s="1"/>
  <c r="K147"/>
  <c r="K157" s="1"/>
  <c r="J147"/>
  <c r="J157" s="1"/>
  <c r="J206" s="1"/>
  <c r="I147"/>
  <c r="I157" s="1"/>
  <c r="H147"/>
  <c r="H157" s="1"/>
  <c r="G147"/>
  <c r="G157" s="1"/>
  <c r="F147"/>
  <c r="F157" s="1"/>
  <c r="F206" s="1"/>
  <c r="E147"/>
  <c r="E157" s="1"/>
  <c r="D147"/>
  <c r="D157" s="1"/>
  <c r="M137"/>
  <c r="L137"/>
  <c r="K137"/>
  <c r="J137"/>
  <c r="I137"/>
  <c r="H137"/>
  <c r="G137"/>
  <c r="F137"/>
  <c r="E137"/>
  <c r="D137"/>
  <c r="M128"/>
  <c r="M138" s="1"/>
  <c r="L128"/>
  <c r="L138" s="1"/>
  <c r="K128"/>
  <c r="K138" s="1"/>
  <c r="J128"/>
  <c r="J138" s="1"/>
  <c r="J205" s="1"/>
  <c r="I128"/>
  <c r="I138" s="1"/>
  <c r="H128"/>
  <c r="H138" s="1"/>
  <c r="G128"/>
  <c r="G138" s="1"/>
  <c r="F128"/>
  <c r="F138" s="1"/>
  <c r="F205" s="1"/>
  <c r="E128"/>
  <c r="E138" s="1"/>
  <c r="D128"/>
  <c r="D138" s="1"/>
  <c r="M118"/>
  <c r="L118"/>
  <c r="K118"/>
  <c r="J118"/>
  <c r="I118"/>
  <c r="H118"/>
  <c r="G118"/>
  <c r="F118"/>
  <c r="E118"/>
  <c r="D118"/>
  <c r="M108"/>
  <c r="M119" s="1"/>
  <c r="L108"/>
  <c r="L119" s="1"/>
  <c r="K108"/>
  <c r="K119" s="1"/>
  <c r="J108"/>
  <c r="J119" s="1"/>
  <c r="I108"/>
  <c r="I119" s="1"/>
  <c r="H108"/>
  <c r="H119" s="1"/>
  <c r="G108"/>
  <c r="G119" s="1"/>
  <c r="F108"/>
  <c r="F119" s="1"/>
  <c r="E108"/>
  <c r="E119" s="1"/>
  <c r="D108"/>
  <c r="D119" s="1"/>
  <c r="M97"/>
  <c r="L97"/>
  <c r="K97"/>
  <c r="J97"/>
  <c r="I97"/>
  <c r="H97"/>
  <c r="G97"/>
  <c r="F97"/>
  <c r="E97"/>
  <c r="D97"/>
  <c r="M87"/>
  <c r="M98" s="1"/>
  <c r="L87"/>
  <c r="L98" s="1"/>
  <c r="K87"/>
  <c r="K98" s="1"/>
  <c r="J87"/>
  <c r="J98" s="1"/>
  <c r="I87"/>
  <c r="H87"/>
  <c r="G87"/>
  <c r="G98" s="1"/>
  <c r="F87"/>
  <c r="F98" s="1"/>
  <c r="E87"/>
  <c r="E98" s="1"/>
  <c r="D87"/>
  <c r="D98" s="1"/>
  <c r="M77"/>
  <c r="L77"/>
  <c r="K77"/>
  <c r="J77"/>
  <c r="I77"/>
  <c r="H77"/>
  <c r="G77"/>
  <c r="F77"/>
  <c r="E77"/>
  <c r="D77"/>
  <c r="M68"/>
  <c r="M78" s="1"/>
  <c r="L68"/>
  <c r="L78" s="1"/>
  <c r="K68"/>
  <c r="K78" s="1"/>
  <c r="J68"/>
  <c r="J78" s="1"/>
  <c r="I68"/>
  <c r="I78" s="1"/>
  <c r="H68"/>
  <c r="H78" s="1"/>
  <c r="G68"/>
  <c r="G78" s="1"/>
  <c r="F68"/>
  <c r="F78" s="1"/>
  <c r="E68"/>
  <c r="E78" s="1"/>
  <c r="D68"/>
  <c r="D78" s="1"/>
  <c r="M58"/>
  <c r="L58"/>
  <c r="K58"/>
  <c r="J58"/>
  <c r="I58"/>
  <c r="H58"/>
  <c r="G58"/>
  <c r="F58"/>
  <c r="E58"/>
  <c r="D58"/>
  <c r="M49"/>
  <c r="M59" s="1"/>
  <c r="L49"/>
  <c r="L59" s="1"/>
  <c r="K49"/>
  <c r="J49"/>
  <c r="I49"/>
  <c r="I59" s="1"/>
  <c r="H49"/>
  <c r="H59" s="1"/>
  <c r="G49"/>
  <c r="F49"/>
  <c r="E49"/>
  <c r="E59" s="1"/>
  <c r="D49"/>
  <c r="D59" s="1"/>
  <c r="M39"/>
  <c r="L39"/>
  <c r="K39"/>
  <c r="J39"/>
  <c r="I39"/>
  <c r="H39"/>
  <c r="G39"/>
  <c r="F39"/>
  <c r="E39"/>
  <c r="D39"/>
  <c r="M30"/>
  <c r="M40" s="1"/>
  <c r="L30"/>
  <c r="L40" s="1"/>
  <c r="K30"/>
  <c r="K40" s="1"/>
  <c r="J30"/>
  <c r="J40" s="1"/>
  <c r="I30"/>
  <c r="I40" s="1"/>
  <c r="H30"/>
  <c r="H40" s="1"/>
  <c r="G30"/>
  <c r="G40" s="1"/>
  <c r="F30"/>
  <c r="F40" s="1"/>
  <c r="E30"/>
  <c r="E40" s="1"/>
  <c r="D30"/>
  <c r="M20"/>
  <c r="L20"/>
  <c r="K20"/>
  <c r="J20"/>
  <c r="I20"/>
  <c r="H20"/>
  <c r="G20"/>
  <c r="F20"/>
  <c r="E20"/>
  <c r="D20"/>
  <c r="M11"/>
  <c r="M21" s="1"/>
  <c r="L11"/>
  <c r="L21" s="1"/>
  <c r="K11"/>
  <c r="K21" s="1"/>
  <c r="J11"/>
  <c r="J21" s="1"/>
  <c r="I11"/>
  <c r="I21" s="1"/>
  <c r="H11"/>
  <c r="H21" s="1"/>
  <c r="G11"/>
  <c r="G21" s="1"/>
  <c r="F11"/>
  <c r="F21" s="1"/>
  <c r="E11"/>
  <c r="E21" s="1"/>
  <c r="D11"/>
  <c r="D21" s="1"/>
  <c r="M117" i="1"/>
  <c r="L117"/>
  <c r="K117"/>
  <c r="J117"/>
  <c r="I117"/>
  <c r="H117"/>
  <c r="G117"/>
  <c r="F117"/>
  <c r="E117"/>
  <c r="D117"/>
  <c r="M112"/>
  <c r="M113" s="1"/>
  <c r="L112"/>
  <c r="L113" s="1"/>
  <c r="K112"/>
  <c r="K113" s="1"/>
  <c r="J112"/>
  <c r="J113" s="1"/>
  <c r="I112"/>
  <c r="I113" s="1"/>
  <c r="H112"/>
  <c r="H113" s="1"/>
  <c r="G112"/>
  <c r="G113" s="1"/>
  <c r="F112"/>
  <c r="F113" s="1"/>
  <c r="E112"/>
  <c r="E113" s="1"/>
  <c r="D112"/>
  <c r="D113" s="1"/>
  <c r="M101"/>
  <c r="M102" s="1"/>
  <c r="L101"/>
  <c r="L102" s="1"/>
  <c r="K101"/>
  <c r="K102" s="1"/>
  <c r="J101"/>
  <c r="J102" s="1"/>
  <c r="I101"/>
  <c r="I102" s="1"/>
  <c r="H101"/>
  <c r="H102" s="1"/>
  <c r="G101"/>
  <c r="G102" s="1"/>
  <c r="F101"/>
  <c r="F102" s="1"/>
  <c r="E101"/>
  <c r="E102" s="1"/>
  <c r="D101"/>
  <c r="D102" s="1"/>
  <c r="M90"/>
  <c r="M91" s="1"/>
  <c r="L90"/>
  <c r="L91" s="1"/>
  <c r="K90"/>
  <c r="K91" s="1"/>
  <c r="J90"/>
  <c r="J91" s="1"/>
  <c r="I90"/>
  <c r="I91" s="1"/>
  <c r="H90"/>
  <c r="H91" s="1"/>
  <c r="G90"/>
  <c r="G91" s="1"/>
  <c r="F90"/>
  <c r="F91" s="1"/>
  <c r="E90"/>
  <c r="E91" s="1"/>
  <c r="D90"/>
  <c r="D91" s="1"/>
  <c r="M79"/>
  <c r="M80" s="1"/>
  <c r="L79"/>
  <c r="L80" s="1"/>
  <c r="K79"/>
  <c r="K80" s="1"/>
  <c r="J79"/>
  <c r="J80" s="1"/>
  <c r="I79"/>
  <c r="I80" s="1"/>
  <c r="H79"/>
  <c r="H80" s="1"/>
  <c r="G79"/>
  <c r="G80" s="1"/>
  <c r="F79"/>
  <c r="F80" s="1"/>
  <c r="E79"/>
  <c r="E80" s="1"/>
  <c r="D79"/>
  <c r="D80" s="1"/>
  <c r="M68"/>
  <c r="M115" s="1"/>
  <c r="L68"/>
  <c r="L115" s="1"/>
  <c r="K68"/>
  <c r="K115" s="1"/>
  <c r="J68"/>
  <c r="J115" s="1"/>
  <c r="I68"/>
  <c r="I115" s="1"/>
  <c r="H68"/>
  <c r="H115" s="1"/>
  <c r="G68"/>
  <c r="G115" s="1"/>
  <c r="F68"/>
  <c r="F115" s="1"/>
  <c r="E68"/>
  <c r="E115" s="1"/>
  <c r="D68"/>
  <c r="D115" s="1"/>
  <c r="M57"/>
  <c r="M58" s="1"/>
  <c r="L57"/>
  <c r="L58" s="1"/>
  <c r="K57"/>
  <c r="K58" s="1"/>
  <c r="J57"/>
  <c r="J58" s="1"/>
  <c r="I57"/>
  <c r="I58" s="1"/>
  <c r="H57"/>
  <c r="H58" s="1"/>
  <c r="G57"/>
  <c r="G58" s="1"/>
  <c r="F57"/>
  <c r="F58" s="1"/>
  <c r="E57"/>
  <c r="E58" s="1"/>
  <c r="D57"/>
  <c r="D58" s="1"/>
  <c r="M46"/>
  <c r="M47" s="1"/>
  <c r="L46"/>
  <c r="L47" s="1"/>
  <c r="K46"/>
  <c r="K47" s="1"/>
  <c r="J46"/>
  <c r="J47" s="1"/>
  <c r="I46"/>
  <c r="I47" s="1"/>
  <c r="H46"/>
  <c r="H47" s="1"/>
  <c r="G46"/>
  <c r="G47" s="1"/>
  <c r="F46"/>
  <c r="F47" s="1"/>
  <c r="E46"/>
  <c r="E47" s="1"/>
  <c r="D46"/>
  <c r="D47" s="1"/>
  <c r="M35"/>
  <c r="M36" s="1"/>
  <c r="L35"/>
  <c r="L36" s="1"/>
  <c r="K35"/>
  <c r="K36" s="1"/>
  <c r="J35"/>
  <c r="J36" s="1"/>
  <c r="I35"/>
  <c r="I36" s="1"/>
  <c r="H35"/>
  <c r="H36" s="1"/>
  <c r="G35"/>
  <c r="G36" s="1"/>
  <c r="F35"/>
  <c r="F36" s="1"/>
  <c r="E35"/>
  <c r="E36" s="1"/>
  <c r="D35"/>
  <c r="D36" s="1"/>
  <c r="M24"/>
  <c r="M25" s="1"/>
  <c r="L24"/>
  <c r="L25" s="1"/>
  <c r="K24"/>
  <c r="K25" s="1"/>
  <c r="J24"/>
  <c r="J25" s="1"/>
  <c r="I24"/>
  <c r="I25" s="1"/>
  <c r="H24"/>
  <c r="H25" s="1"/>
  <c r="G24"/>
  <c r="G25" s="1"/>
  <c r="F24"/>
  <c r="F25" s="1"/>
  <c r="E24"/>
  <c r="E25" s="1"/>
  <c r="D24"/>
  <c r="D25" s="1"/>
  <c r="M13"/>
  <c r="L13"/>
  <c r="K13"/>
  <c r="J13"/>
  <c r="I13"/>
  <c r="I116" s="1"/>
  <c r="H13"/>
  <c r="H116" s="1"/>
  <c r="G13"/>
  <c r="F13"/>
  <c r="E13"/>
  <c r="E116" s="1"/>
  <c r="D13"/>
  <c r="D116" s="1"/>
  <c r="G59" i="2" l="1"/>
  <c r="G209" s="1"/>
  <c r="K59"/>
  <c r="F59"/>
  <c r="J59"/>
  <c r="M116" i="1"/>
  <c r="G116"/>
  <c r="F116"/>
  <c r="I98" i="2"/>
  <c r="H98"/>
  <c r="H211" s="1"/>
  <c r="D40"/>
  <c r="D209" s="1"/>
  <c r="K116" i="1"/>
  <c r="J116"/>
  <c r="L116"/>
  <c r="D211" i="2"/>
  <c r="D199"/>
  <c r="D22"/>
  <c r="D100"/>
  <c r="F211"/>
  <c r="F209"/>
  <c r="F199"/>
  <c r="F100"/>
  <c r="F22"/>
  <c r="H199"/>
  <c r="H22"/>
  <c r="H100"/>
  <c r="J211"/>
  <c r="J209"/>
  <c r="J199"/>
  <c r="J100"/>
  <c r="J22"/>
  <c r="L211"/>
  <c r="L209"/>
  <c r="L199"/>
  <c r="L22"/>
  <c r="L100"/>
  <c r="D200"/>
  <c r="D41"/>
  <c r="F200"/>
  <c r="F41"/>
  <c r="J200"/>
  <c r="J41"/>
  <c r="L200"/>
  <c r="L41"/>
  <c r="D201"/>
  <c r="D60"/>
  <c r="F201"/>
  <c r="F60"/>
  <c r="H201"/>
  <c r="H60"/>
  <c r="L201"/>
  <c r="L60"/>
  <c r="D202"/>
  <c r="D79"/>
  <c r="F202"/>
  <c r="F79"/>
  <c r="H202"/>
  <c r="H79"/>
  <c r="L202"/>
  <c r="L79"/>
  <c r="L203"/>
  <c r="L99"/>
  <c r="H200"/>
  <c r="H41"/>
  <c r="J201"/>
  <c r="J60"/>
  <c r="J202"/>
  <c r="J79"/>
  <c r="D203"/>
  <c r="D99"/>
  <c r="F203"/>
  <c r="F99"/>
  <c r="H203"/>
  <c r="H99"/>
  <c r="J203"/>
  <c r="J99"/>
  <c r="D210"/>
  <c r="D204"/>
  <c r="D198"/>
  <c r="D120"/>
  <c r="H210"/>
  <c r="H204"/>
  <c r="H198"/>
  <c r="H120"/>
  <c r="L210"/>
  <c r="L204"/>
  <c r="L198"/>
  <c r="L120"/>
  <c r="D205"/>
  <c r="D139"/>
  <c r="H205"/>
  <c r="H139"/>
  <c r="L205"/>
  <c r="L139"/>
  <c r="D206"/>
  <c r="D158"/>
  <c r="H206"/>
  <c r="H158"/>
  <c r="L206"/>
  <c r="L158"/>
  <c r="D207"/>
  <c r="D177"/>
  <c r="H207"/>
  <c r="H177"/>
  <c r="L207"/>
  <c r="L177"/>
  <c r="E210"/>
  <c r="E204"/>
  <c r="E198"/>
  <c r="E120"/>
  <c r="G210"/>
  <c r="G204"/>
  <c r="G198"/>
  <c r="G120"/>
  <c r="I210"/>
  <c r="I204"/>
  <c r="I198"/>
  <c r="I120"/>
  <c r="K210"/>
  <c r="K204"/>
  <c r="K198"/>
  <c r="K120"/>
  <c r="M210"/>
  <c r="M204"/>
  <c r="M198"/>
  <c r="M120"/>
  <c r="F210"/>
  <c r="F204"/>
  <c r="F198"/>
  <c r="J210"/>
  <c r="J204"/>
  <c r="J198"/>
  <c r="E205"/>
  <c r="E139"/>
  <c r="G205"/>
  <c r="G139"/>
  <c r="I205"/>
  <c r="I139"/>
  <c r="K205"/>
  <c r="K139"/>
  <c r="M205"/>
  <c r="M139"/>
  <c r="E206"/>
  <c r="E158"/>
  <c r="G206"/>
  <c r="G158"/>
  <c r="I206"/>
  <c r="I158"/>
  <c r="K206"/>
  <c r="K158"/>
  <c r="M206"/>
  <c r="M158"/>
  <c r="E207"/>
  <c r="E177"/>
  <c r="G207"/>
  <c r="G177"/>
  <c r="I207"/>
  <c r="I177"/>
  <c r="K207"/>
  <c r="K177"/>
  <c r="M207"/>
  <c r="M177"/>
  <c r="D208"/>
  <c r="D197"/>
  <c r="F208"/>
  <c r="F197"/>
  <c r="H208"/>
  <c r="H197"/>
  <c r="J208"/>
  <c r="J197"/>
  <c r="L208"/>
  <c r="L197"/>
  <c r="E211"/>
  <c r="E209"/>
  <c r="E199"/>
  <c r="E100"/>
  <c r="E22"/>
  <c r="G199"/>
  <c r="G100"/>
  <c r="G22"/>
  <c r="I211"/>
  <c r="I209"/>
  <c r="I199"/>
  <c r="I100"/>
  <c r="I22"/>
  <c r="K211"/>
  <c r="K209"/>
  <c r="K199"/>
  <c r="K100"/>
  <c r="K22"/>
  <c r="M211"/>
  <c r="M209"/>
  <c r="M199"/>
  <c r="M100"/>
  <c r="M22"/>
  <c r="E200"/>
  <c r="E41"/>
  <c r="G200"/>
  <c r="G41"/>
  <c r="I200"/>
  <c r="I41"/>
  <c r="K200"/>
  <c r="K41"/>
  <c r="M200"/>
  <c r="M41"/>
  <c r="E201"/>
  <c r="E60"/>
  <c r="I201"/>
  <c r="I60"/>
  <c r="K201"/>
  <c r="K60"/>
  <c r="M201"/>
  <c r="M60"/>
  <c r="E202"/>
  <c r="E79"/>
  <c r="G202"/>
  <c r="G79"/>
  <c r="I202"/>
  <c r="I79"/>
  <c r="K202"/>
  <c r="K79"/>
  <c r="M202"/>
  <c r="M79"/>
  <c r="E203"/>
  <c r="E99"/>
  <c r="G203"/>
  <c r="G99"/>
  <c r="I203"/>
  <c r="I99"/>
  <c r="K203"/>
  <c r="K99"/>
  <c r="M203"/>
  <c r="M99"/>
  <c r="E208"/>
  <c r="E197"/>
  <c r="G208"/>
  <c r="G197"/>
  <c r="I208"/>
  <c r="I197"/>
  <c r="K208"/>
  <c r="K197"/>
  <c r="M208"/>
  <c r="M197"/>
  <c r="F120"/>
  <c r="J120"/>
  <c r="F139"/>
  <c r="J139"/>
  <c r="F158"/>
  <c r="J158"/>
  <c r="F177"/>
  <c r="J177"/>
  <c r="E14" i="1"/>
  <c r="G14"/>
  <c r="I14"/>
  <c r="K14"/>
  <c r="M14"/>
  <c r="E69"/>
  <c r="G69"/>
  <c r="I69"/>
  <c r="K69"/>
  <c r="M69"/>
  <c r="E114"/>
  <c r="G114"/>
  <c r="I114"/>
  <c r="K114"/>
  <c r="M114"/>
  <c r="D14"/>
  <c r="F14"/>
  <c r="H14"/>
  <c r="J14"/>
  <c r="L14"/>
  <c r="D69"/>
  <c r="F69"/>
  <c r="H69"/>
  <c r="J69"/>
  <c r="L69"/>
  <c r="D114"/>
  <c r="F114"/>
  <c r="H114"/>
  <c r="J114"/>
  <c r="L114"/>
  <c r="H209" i="2" l="1"/>
  <c r="G211"/>
  <c r="G201"/>
  <c r="G60"/>
</calcChain>
</file>

<file path=xl/sharedStrings.xml><?xml version="1.0" encoding="utf-8"?>
<sst xmlns="http://schemas.openxmlformats.org/spreadsheetml/2006/main" count="3228" uniqueCount="671">
  <si>
    <t>Меню осенне-зимний, весенний период: завтрак 1 - 4 классы</t>
  </si>
  <si>
    <t>№ рецептуры</t>
  </si>
  <si>
    <t>прием пищи, наименование блюда</t>
  </si>
  <si>
    <t>масса порции</t>
  </si>
  <si>
    <t>пищевые вещества (г)</t>
  </si>
  <si>
    <t>энергетическая ценность (ккал)</t>
  </si>
  <si>
    <t>минеральные элементы, мг</t>
  </si>
  <si>
    <t>витамины, мг</t>
  </si>
  <si>
    <t>Б</t>
  </si>
  <si>
    <t>Ж</t>
  </si>
  <si>
    <t>У</t>
  </si>
  <si>
    <t>Ca</t>
  </si>
  <si>
    <t>Mg</t>
  </si>
  <si>
    <t>Fe</t>
  </si>
  <si>
    <r>
      <t>B</t>
    </r>
    <r>
      <rPr>
        <vertAlign val="superscript"/>
        <sz val="10"/>
        <rFont val="Times New Roman"/>
        <family val="1"/>
        <charset val="204"/>
      </rPr>
      <t>1</t>
    </r>
  </si>
  <si>
    <r>
      <t>В</t>
    </r>
    <r>
      <rPr>
        <vertAlign val="superscript"/>
        <sz val="10"/>
        <rFont val="Times New Roman"/>
        <family val="1"/>
        <charset val="204"/>
      </rPr>
      <t>2</t>
    </r>
  </si>
  <si>
    <t>C</t>
  </si>
  <si>
    <t xml:space="preserve">1 ДЕНЬ </t>
  </si>
  <si>
    <t>завтрак</t>
  </si>
  <si>
    <t>16/2012</t>
  </si>
  <si>
    <t>салат из моркови</t>
  </si>
  <si>
    <t>131/2012</t>
  </si>
  <si>
    <t>картофельное пюре</t>
  </si>
  <si>
    <t>83/2012</t>
  </si>
  <si>
    <t>котлета рыбная</t>
  </si>
  <si>
    <t>90/6</t>
  </si>
  <si>
    <t>274/2012</t>
  </si>
  <si>
    <t>какао с молоком (1 вариант)</t>
  </si>
  <si>
    <t>хлеб ржаной</t>
  </si>
  <si>
    <t>итого за приём пищи</t>
  </si>
  <si>
    <t>итого  в %</t>
  </si>
  <si>
    <t xml:space="preserve">2 ДЕНЬ </t>
  </si>
  <si>
    <t>48/2008</t>
  </si>
  <si>
    <t>зеленый горошек порционно</t>
  </si>
  <si>
    <t>161/2012</t>
  </si>
  <si>
    <t>пюре гороховое</t>
  </si>
  <si>
    <t>150/5</t>
  </si>
  <si>
    <t>125/2012</t>
  </si>
  <si>
    <t>котлета рубленая из куры</t>
  </si>
  <si>
    <t>90/5</t>
  </si>
  <si>
    <t>270/2012</t>
  </si>
  <si>
    <t>чай с лимоном</t>
  </si>
  <si>
    <t xml:space="preserve">3 ДЕНЬ </t>
  </si>
  <si>
    <t>50/2008</t>
  </si>
  <si>
    <t>огурец порционно</t>
  </si>
  <si>
    <t>202/2012</t>
  </si>
  <si>
    <t>макаронные изделия отварные</t>
  </si>
  <si>
    <t>102/2012</t>
  </si>
  <si>
    <t>зразы "Школьные"</t>
  </si>
  <si>
    <t>293/2012</t>
  </si>
  <si>
    <t>кисель из свежих ягод</t>
  </si>
  <si>
    <t>хлеб пшеничный</t>
  </si>
  <si>
    <t xml:space="preserve">4 ДЕНЬ </t>
  </si>
  <si>
    <t>49/2008</t>
  </si>
  <si>
    <t>помидор порционно</t>
  </si>
  <si>
    <t>169/2012</t>
  </si>
  <si>
    <t>каша рисовая рассыпчатая</t>
  </si>
  <si>
    <t>106/2012</t>
  </si>
  <si>
    <t>тефтели из говядины (паровые)</t>
  </si>
  <si>
    <t>90/35</t>
  </si>
  <si>
    <t>272/2012</t>
  </si>
  <si>
    <t>кофейный напиток на молоке</t>
  </si>
  <si>
    <t xml:space="preserve">5 ДЕНЬ </t>
  </si>
  <si>
    <t>14/2012</t>
  </si>
  <si>
    <t>салат из свежих помидоров и огурцов</t>
  </si>
  <si>
    <t>129/2012</t>
  </si>
  <si>
    <t>картофель отварной с маслом</t>
  </si>
  <si>
    <t>150/3</t>
  </si>
  <si>
    <t>87/2012</t>
  </si>
  <si>
    <t>тефтели рыбные</t>
  </si>
  <si>
    <t>90/40</t>
  </si>
  <si>
    <t>279/2012</t>
  </si>
  <si>
    <t>компот из свежих плодов</t>
  </si>
  <si>
    <t xml:space="preserve">6 ДЕНЬ </t>
  </si>
  <si>
    <t>18/2012</t>
  </si>
  <si>
    <t>салат из моркови с яблоками</t>
  </si>
  <si>
    <t>165/2012</t>
  </si>
  <si>
    <t>каша гречневая рассыпчатая</t>
  </si>
  <si>
    <t>99/2012</t>
  </si>
  <si>
    <t>шницель</t>
  </si>
  <si>
    <t>223/2012</t>
  </si>
  <si>
    <t>соус томатный</t>
  </si>
  <si>
    <t>268/2012</t>
  </si>
  <si>
    <t>чай с сахаром</t>
  </si>
  <si>
    <t xml:space="preserve">7 ДЕНЬ </t>
  </si>
  <si>
    <t>27/2012</t>
  </si>
  <si>
    <t>салат из свеклы с яблоками</t>
  </si>
  <si>
    <t>100/201</t>
  </si>
  <si>
    <t>котлета "Здоровье"</t>
  </si>
  <si>
    <t>278/2012</t>
  </si>
  <si>
    <t>компот из сухофруктов</t>
  </si>
  <si>
    <t xml:space="preserve">8 ДЕНЬ </t>
  </si>
  <si>
    <t>21/2012</t>
  </si>
  <si>
    <t>салат витаминный</t>
  </si>
  <si>
    <t>120/2012</t>
  </si>
  <si>
    <t>кура отварная</t>
  </si>
  <si>
    <t xml:space="preserve">9 ДЕНЬ </t>
  </si>
  <si>
    <t>8/2012</t>
  </si>
  <si>
    <t>салат из белокочанной капусты с яблоком</t>
  </si>
  <si>
    <t>104/2012</t>
  </si>
  <si>
    <t>фрикадельки из говядины, тушеные в соусе</t>
  </si>
  <si>
    <t xml:space="preserve">10 ДЕНЬ </t>
  </si>
  <si>
    <t>25/2012</t>
  </si>
  <si>
    <t>салат из свеклы с растительным маслом</t>
  </si>
  <si>
    <t>биточек</t>
  </si>
  <si>
    <t>итого  в среднем с 1 по 5 день завтрак %</t>
  </si>
  <si>
    <t>итого  в среднем с 6 по 10 день завтрак %</t>
  </si>
  <si>
    <t>итого  в среднем с 1 по 10 день завтрак %</t>
  </si>
  <si>
    <t>норма 25%</t>
  </si>
  <si>
    <t>норма 100%</t>
  </si>
  <si>
    <r>
      <t>B</t>
    </r>
    <r>
      <rPr>
        <vertAlign val="superscript"/>
        <sz val="10"/>
        <color indexed="8"/>
        <rFont val="Times New Roman"/>
        <family val="1"/>
        <charset val="204"/>
      </rPr>
      <t>1</t>
    </r>
  </si>
  <si>
    <r>
      <t>В</t>
    </r>
    <r>
      <rPr>
        <vertAlign val="superscript"/>
        <sz val="10"/>
        <color indexed="8"/>
        <rFont val="Times New Roman"/>
        <family val="1"/>
        <charset val="204"/>
      </rPr>
      <t>2</t>
    </r>
  </si>
  <si>
    <t>6/2012</t>
  </si>
  <si>
    <t>салат из белокочанной капусты</t>
  </si>
  <si>
    <t>174/2012</t>
  </si>
  <si>
    <t>каша овсяная "Геркулес" молочная вязкая</t>
  </si>
  <si>
    <t>200/5</t>
  </si>
  <si>
    <t>масло сливочное</t>
  </si>
  <si>
    <t>обед</t>
  </si>
  <si>
    <t>56/2012</t>
  </si>
  <si>
    <t>рассольник ленинградский</t>
  </si>
  <si>
    <t>300/12</t>
  </si>
  <si>
    <t xml:space="preserve">итого </t>
  </si>
  <si>
    <t>187/2012</t>
  </si>
  <si>
    <t>каша молочная "Дружба"</t>
  </si>
  <si>
    <t>сыр</t>
  </si>
  <si>
    <t>65/2012</t>
  </si>
  <si>
    <t>суп крестьянский с крупой</t>
  </si>
  <si>
    <t>250/10</t>
  </si>
  <si>
    <t>100/6</t>
  </si>
  <si>
    <t>179/2012</t>
  </si>
  <si>
    <t>каша манная молочная вязкая с изюмом</t>
  </si>
  <si>
    <t>яйцо вареное</t>
  </si>
  <si>
    <t>54/2012</t>
  </si>
  <si>
    <t>борщ с капустой и картофелем</t>
  </si>
  <si>
    <t>180/5</t>
  </si>
  <si>
    <t>10/2012</t>
  </si>
  <si>
    <t xml:space="preserve">салат из квашеной капусты </t>
  </si>
  <si>
    <t>186/2012</t>
  </si>
  <si>
    <t>каша пшеничная молочная жидкая</t>
  </si>
  <si>
    <t>68/2012</t>
  </si>
  <si>
    <t>суп-крем из разных овощей</t>
  </si>
  <si>
    <t>300/30</t>
  </si>
  <si>
    <t>100/40</t>
  </si>
  <si>
    <t>188/2012</t>
  </si>
  <si>
    <t>каша из смеси круп (гречневая, овсяная, пшенная) молочная жидкая</t>
  </si>
  <si>
    <t>58/2012</t>
  </si>
  <si>
    <t>суп картофельный</t>
  </si>
  <si>
    <t>180/4</t>
  </si>
  <si>
    <t>100/45</t>
  </si>
  <si>
    <t>итого  в среднем с 1 по 5 день %</t>
  </si>
  <si>
    <t>182/2012</t>
  </si>
  <si>
    <t>каша манная молочная жидкая</t>
  </si>
  <si>
    <t>67/2012</t>
  </si>
  <si>
    <t>суп из овощей</t>
  </si>
  <si>
    <t>73/2012</t>
  </si>
  <si>
    <t>53/2012</t>
  </si>
  <si>
    <t>щи по-уральски (с крупой)</t>
  </si>
  <si>
    <t>13/2012</t>
  </si>
  <si>
    <t>салат из свежих огурцов</t>
  </si>
  <si>
    <t>57/2012</t>
  </si>
  <si>
    <t>рассольник домашний</t>
  </si>
  <si>
    <t>74/2012</t>
  </si>
  <si>
    <t>суп молочный с овощами</t>
  </si>
  <si>
    <t>55/2012</t>
  </si>
  <si>
    <t>свекольник</t>
  </si>
  <si>
    <t>269/2012</t>
  </si>
  <si>
    <t>чай с молоком</t>
  </si>
  <si>
    <t>итого  в среднем с 6 по 10 день %</t>
  </si>
  <si>
    <t xml:space="preserve">в % 1 день </t>
  </si>
  <si>
    <t xml:space="preserve">в % 2 день </t>
  </si>
  <si>
    <t xml:space="preserve">в % 3 день </t>
  </si>
  <si>
    <t xml:space="preserve">в % 4 день </t>
  </si>
  <si>
    <t xml:space="preserve">в % 5 день </t>
  </si>
  <si>
    <t xml:space="preserve">в % 6 день </t>
  </si>
  <si>
    <t xml:space="preserve">в % 7 день </t>
  </si>
  <si>
    <t xml:space="preserve">в % 8 день </t>
  </si>
  <si>
    <t xml:space="preserve">в % 9 день </t>
  </si>
  <si>
    <t xml:space="preserve">в % 10  день </t>
  </si>
  <si>
    <t xml:space="preserve">в % 1 - 5 дни </t>
  </si>
  <si>
    <t xml:space="preserve">в % 6 - 10 дни </t>
  </si>
  <si>
    <t xml:space="preserve">в % за 10 дней </t>
  </si>
  <si>
    <t>НОРМА на завтрак 25 %</t>
  </si>
  <si>
    <t>НОРМА на обед 35 %</t>
  </si>
  <si>
    <t>НОРМА за день</t>
  </si>
  <si>
    <t>Меню осенне-зимний, весенний период: завтрак + обед 5 - 11 классы</t>
  </si>
  <si>
    <t>Меню весенний период: детский сад/дошкольная группа 3-7 лет</t>
  </si>
  <si>
    <t>183/2014</t>
  </si>
  <si>
    <t>272/2014</t>
  </si>
  <si>
    <t>какао с молоком</t>
  </si>
  <si>
    <t>180</t>
  </si>
  <si>
    <t>46/2008</t>
  </si>
  <si>
    <t>груша</t>
  </si>
  <si>
    <t>итого за завтрак</t>
  </si>
  <si>
    <t>итого завтрак в %</t>
  </si>
  <si>
    <t>24/2014</t>
  </si>
  <si>
    <t>60</t>
  </si>
  <si>
    <t>53/2014</t>
  </si>
  <si>
    <t>180/7</t>
  </si>
  <si>
    <t>137/2014</t>
  </si>
  <si>
    <t>150</t>
  </si>
  <si>
    <t>128/2014</t>
  </si>
  <si>
    <t>котлеты рубленые из птицы</t>
  </si>
  <si>
    <t>70/4</t>
  </si>
  <si>
    <t>276/2014</t>
  </si>
  <si>
    <t>компот из смеси сухофруктов</t>
  </si>
  <si>
    <t>итого за обед</t>
  </si>
  <si>
    <t>итого обед в %</t>
  </si>
  <si>
    <t>полдник</t>
  </si>
  <si>
    <t>221/2004</t>
  </si>
  <si>
    <t>оладьи с повидлом</t>
  </si>
  <si>
    <t>70/10</t>
  </si>
  <si>
    <t>266/2014</t>
  </si>
  <si>
    <t>200</t>
  </si>
  <si>
    <t>итого за полдник</t>
  </si>
  <si>
    <t>итого за полдник в %</t>
  </si>
  <si>
    <t xml:space="preserve">итого за 1 день </t>
  </si>
  <si>
    <t>итого за 1 день в %</t>
  </si>
  <si>
    <t>187/2014</t>
  </si>
  <si>
    <t>каша пшенная молочная жидкая</t>
  </si>
  <si>
    <t>270/2014</t>
  </si>
  <si>
    <t>47/2008</t>
  </si>
  <si>
    <t>апельсин</t>
  </si>
  <si>
    <t>18/2014</t>
  </si>
  <si>
    <t>60/2014</t>
  </si>
  <si>
    <t>суп картофельный с бобовыми и гренками</t>
  </si>
  <si>
    <t>180/12</t>
  </si>
  <si>
    <t>168/2014</t>
  </si>
  <si>
    <t>каша рассыпчатая рисовая</t>
  </si>
  <si>
    <t>130/3</t>
  </si>
  <si>
    <t>97/2014</t>
  </si>
  <si>
    <t>70/6</t>
  </si>
  <si>
    <t>277/2014</t>
  </si>
  <si>
    <t>268/2014</t>
  </si>
  <si>
    <t>чай с лимоном и сахаром</t>
  </si>
  <si>
    <t>242/2014</t>
  </si>
  <si>
    <t>пирог с картофелем</t>
  </si>
  <si>
    <t xml:space="preserve">итого за 2 день </t>
  </si>
  <si>
    <t>итого за 2 день в %</t>
  </si>
  <si>
    <t>174/2014</t>
  </si>
  <si>
    <t>каша гречневая молочная вязкая</t>
  </si>
  <si>
    <t>яблоко</t>
  </si>
  <si>
    <t>30</t>
  </si>
  <si>
    <t>75/2014</t>
  </si>
  <si>
    <t>суп молочный с макаронными изделиями</t>
  </si>
  <si>
    <t>138/2014</t>
  </si>
  <si>
    <t>картофель тушеный</t>
  </si>
  <si>
    <t>130</t>
  </si>
  <si>
    <t>80/2014</t>
  </si>
  <si>
    <t>котлеты или биточки рыбные</t>
  </si>
  <si>
    <t>70</t>
  </si>
  <si>
    <t>печенье овсяное</t>
  </si>
  <si>
    <t>снежок</t>
  </si>
  <si>
    <t xml:space="preserve">итого за 3 день </t>
  </si>
  <si>
    <t>итого за 3 день в %</t>
  </si>
  <si>
    <t>211/2014</t>
  </si>
  <si>
    <t>омлет с морковью (вареный на пару)</t>
  </si>
  <si>
    <t>267/2014</t>
  </si>
  <si>
    <t>чай с молоком и сахаром</t>
  </si>
  <si>
    <t>банан</t>
  </si>
  <si>
    <t>95</t>
  </si>
  <si>
    <t>22/2014</t>
  </si>
  <si>
    <t>54-20с</t>
  </si>
  <si>
    <t>суп картофельный с рыбой (минтай)</t>
  </si>
  <si>
    <t>164/2014</t>
  </si>
  <si>
    <t>каша рассыпчатая гречневая</t>
  </si>
  <si>
    <t>99/2014</t>
  </si>
  <si>
    <t>тефтели из говядины</t>
  </si>
  <si>
    <t>70/20</t>
  </si>
  <si>
    <t>пряник</t>
  </si>
  <si>
    <t>сок яблочный</t>
  </si>
  <si>
    <t xml:space="preserve">итого за 4 день </t>
  </si>
  <si>
    <t>итого за 4 день в %</t>
  </si>
  <si>
    <t>189/2014</t>
  </si>
  <si>
    <t>7/2014</t>
  </si>
  <si>
    <t>салат из белокачанной капусты с яблоком</t>
  </si>
  <si>
    <t>64/2014</t>
  </si>
  <si>
    <t>203/2014</t>
  </si>
  <si>
    <t>130/4</t>
  </si>
  <si>
    <t>95/2014</t>
  </si>
  <si>
    <t>223/2014</t>
  </si>
  <si>
    <t>279/2014</t>
  </si>
  <si>
    <t>булочка "Веснушка"</t>
  </si>
  <si>
    <t>295/2012</t>
  </si>
  <si>
    <t>кисель из повидла</t>
  </si>
  <si>
    <t xml:space="preserve">итого за 5 день </t>
  </si>
  <si>
    <t>итого за 5 день в %</t>
  </si>
  <si>
    <t>186/2014</t>
  </si>
  <si>
    <t>каша рисовая молочная жидкая</t>
  </si>
  <si>
    <t xml:space="preserve">итого за 6 день </t>
  </si>
  <si>
    <t>итого за 6 день в %</t>
  </si>
  <si>
    <t>175/2014</t>
  </si>
  <si>
    <t>каша ячневая молочная вязкая</t>
  </si>
  <si>
    <t>20/2014</t>
  </si>
  <si>
    <t>130/2014</t>
  </si>
  <si>
    <t>плов из курицы</t>
  </si>
  <si>
    <t>150/70</t>
  </si>
  <si>
    <t xml:space="preserve">итого за 7 день </t>
  </si>
  <si>
    <t>итого за 7 день в %</t>
  </si>
  <si>
    <t>54-27с</t>
  </si>
  <si>
    <t>суп с рыбными консервами</t>
  </si>
  <si>
    <t>93/2014</t>
  </si>
  <si>
    <t>котлеты, биточки, шницели 1 вариант</t>
  </si>
  <si>
    <t>70/7</t>
  </si>
  <si>
    <t>282/2014</t>
  </si>
  <si>
    <t>напиток яблочный</t>
  </si>
  <si>
    <t>йогурт</t>
  </si>
  <si>
    <t xml:space="preserve">итого за 8 день </t>
  </si>
  <si>
    <t>итого за 8 день в %</t>
  </si>
  <si>
    <t>73/2014</t>
  </si>
  <si>
    <t>суп молочный с крупой рисовой</t>
  </si>
  <si>
    <t xml:space="preserve">итого за 9 день </t>
  </si>
  <si>
    <t>итого за 9 день в %</t>
  </si>
  <si>
    <t>5/2014</t>
  </si>
  <si>
    <t>салат из белокачанной капусты</t>
  </si>
  <si>
    <t>50</t>
  </si>
  <si>
    <t>62/2014</t>
  </si>
  <si>
    <t>98/2014</t>
  </si>
  <si>
    <t>фрикадельки мясные</t>
  </si>
  <si>
    <t>70/30</t>
  </si>
  <si>
    <t>261/2014</t>
  </si>
  <si>
    <t>булочка домашняя</t>
  </si>
  <si>
    <t xml:space="preserve">итого за 10 день </t>
  </si>
  <si>
    <t>итого за 10 день в %</t>
  </si>
  <si>
    <t>НОРМА на полдник 15 %</t>
  </si>
  <si>
    <t>НОРМА за день  75%</t>
  </si>
  <si>
    <t>НОРМА за день 100%</t>
  </si>
  <si>
    <t>45/2008</t>
  </si>
  <si>
    <t>40</t>
  </si>
  <si>
    <t>1/2014</t>
  </si>
  <si>
    <t>бутерброд с маслом</t>
  </si>
  <si>
    <t>30/5</t>
  </si>
  <si>
    <t>30/10</t>
  </si>
  <si>
    <t>2/2014</t>
  </si>
  <si>
    <t>бутербров с маслом и сыром</t>
  </si>
  <si>
    <t>30/10/5</t>
  </si>
  <si>
    <t>50/15/5</t>
  </si>
  <si>
    <t>3/2014</t>
  </si>
  <si>
    <t>бутердрод с сыром</t>
  </si>
  <si>
    <t>50/15</t>
  </si>
  <si>
    <t>6/2014</t>
  </si>
  <si>
    <t>салат из белокачанной капусты и свеклы</t>
  </si>
  <si>
    <t>9/2014</t>
  </si>
  <si>
    <t>салат из квашеной капусты</t>
  </si>
  <si>
    <t>10/2014</t>
  </si>
  <si>
    <t>салат из свежей капусты, помидоров и огурцов</t>
  </si>
  <si>
    <t>11/2014</t>
  </si>
  <si>
    <t>салат из свежих помидоров</t>
  </si>
  <si>
    <t>12/2014</t>
  </si>
  <si>
    <t>13/2014</t>
  </si>
  <si>
    <t>25/2014</t>
  </si>
  <si>
    <t>салат из свеклы с изюмом</t>
  </si>
  <si>
    <t>26/2014</t>
  </si>
  <si>
    <t>30/2014</t>
  </si>
  <si>
    <t>салат из свеклы с соленым огурцами</t>
  </si>
  <si>
    <t>32/2014</t>
  </si>
  <si>
    <t>салат из свеклы с яблоками и огурцами</t>
  </si>
  <si>
    <t>50/2014</t>
  </si>
  <si>
    <t>щи из свежей капусты с картофелем</t>
  </si>
  <si>
    <t>200/8</t>
  </si>
  <si>
    <t>51/2014</t>
  </si>
  <si>
    <t>52/2014</t>
  </si>
  <si>
    <t>щи по-уральски с крупой</t>
  </si>
  <si>
    <t>54-25с</t>
  </si>
  <si>
    <t>суп гороховый</t>
  </si>
  <si>
    <t>65/2014</t>
  </si>
  <si>
    <t>150/6</t>
  </si>
  <si>
    <t>54/2014</t>
  </si>
  <si>
    <t>55/2014</t>
  </si>
  <si>
    <t>56/2014</t>
  </si>
  <si>
    <t>суп картофельный с макаронными изделиями</t>
  </si>
  <si>
    <t>58/2014</t>
  </si>
  <si>
    <t>суп картофельный с крупой</t>
  </si>
  <si>
    <t>150/10</t>
  </si>
  <si>
    <t>200/15</t>
  </si>
  <si>
    <t>61/2014</t>
  </si>
  <si>
    <t>суп картофельный протертый с гренками</t>
  </si>
  <si>
    <t>150/15</t>
  </si>
  <si>
    <t>180/18</t>
  </si>
  <si>
    <t>200/20</t>
  </si>
  <si>
    <t>66/2014</t>
  </si>
  <si>
    <t>суп молочный с крупой пшенной</t>
  </si>
  <si>
    <t>74/2014</t>
  </si>
  <si>
    <t>76/2014</t>
  </si>
  <si>
    <t>рыба припущенная</t>
  </si>
  <si>
    <t>80</t>
  </si>
  <si>
    <t>81/2014</t>
  </si>
  <si>
    <t>кнели рыбные припущенные</t>
  </si>
  <si>
    <t>50/3</t>
  </si>
  <si>
    <t>60/3</t>
  </si>
  <si>
    <t>80/4</t>
  </si>
  <si>
    <t>82/2014</t>
  </si>
  <si>
    <t>50/20</t>
  </si>
  <si>
    <t>60/20</t>
  </si>
  <si>
    <t>80/30</t>
  </si>
  <si>
    <t>87/2014</t>
  </si>
  <si>
    <t>бефстроганов</t>
  </si>
  <si>
    <t>50/30</t>
  </si>
  <si>
    <t>60/30</t>
  </si>
  <si>
    <t>90/2014</t>
  </si>
  <si>
    <t>гуляш</t>
  </si>
  <si>
    <t>50/50</t>
  </si>
  <si>
    <t>60/50</t>
  </si>
  <si>
    <t>70/50</t>
  </si>
  <si>
    <t>80/50</t>
  </si>
  <si>
    <t>50/5</t>
  </si>
  <si>
    <t>60/6</t>
  </si>
  <si>
    <t>80/8</t>
  </si>
  <si>
    <t>94/2014</t>
  </si>
  <si>
    <t>котлеты, биточки, шницели 2 вариант</t>
  </si>
  <si>
    <t>60/25</t>
  </si>
  <si>
    <t>80/35</t>
  </si>
  <si>
    <t>96/2014</t>
  </si>
  <si>
    <t>зразы из говядины</t>
  </si>
  <si>
    <t>60/5</t>
  </si>
  <si>
    <t>80/6</t>
  </si>
  <si>
    <t>80/40</t>
  </si>
  <si>
    <t>80/20</t>
  </si>
  <si>
    <t>100/2014</t>
  </si>
  <si>
    <t>тефтели из говядины 2 вариант</t>
  </si>
  <si>
    <t>60/60</t>
  </si>
  <si>
    <t>70/70</t>
  </si>
  <si>
    <t>80/80</t>
  </si>
  <si>
    <t>101/2014</t>
  </si>
  <si>
    <t>102/2014</t>
  </si>
  <si>
    <t>тефтели из говядины с рисом</t>
  </si>
  <si>
    <t>108/2014</t>
  </si>
  <si>
    <t>плов из говядины</t>
  </si>
  <si>
    <t>110/50</t>
  </si>
  <si>
    <t>130/70</t>
  </si>
  <si>
    <t>124/2014</t>
  </si>
  <si>
    <t>куры отварные</t>
  </si>
  <si>
    <t>54-20м</t>
  </si>
  <si>
    <t>запеканка картофельная с курицей</t>
  </si>
  <si>
    <t>120</t>
  </si>
  <si>
    <t>100/50</t>
  </si>
  <si>
    <t>130/60</t>
  </si>
  <si>
    <t>132/2014</t>
  </si>
  <si>
    <t>суфле куриное (паровое)</t>
  </si>
  <si>
    <t>110</t>
  </si>
  <si>
    <t>139/2014</t>
  </si>
  <si>
    <t>капуста тушеная</t>
  </si>
  <si>
    <t>146/2014</t>
  </si>
  <si>
    <t>рагу овощное (2 вариант)</t>
  </si>
  <si>
    <t>160/2014</t>
  </si>
  <si>
    <t>100/3</t>
  </si>
  <si>
    <t>120/4</t>
  </si>
  <si>
    <t>100/2</t>
  </si>
  <si>
    <t>120/3</t>
  </si>
  <si>
    <t>150/4</t>
  </si>
  <si>
    <t>100</t>
  </si>
  <si>
    <t>159/2014</t>
  </si>
  <si>
    <t>пюре картофельное с морковью</t>
  </si>
  <si>
    <t>154/2014</t>
  </si>
  <si>
    <t>суфле морковно-яблочное паровое</t>
  </si>
  <si>
    <t>130/10</t>
  </si>
  <si>
    <t>180/20</t>
  </si>
  <si>
    <t>200/25</t>
  </si>
  <si>
    <t>206/2014</t>
  </si>
  <si>
    <t>макароны, запеченные с яйцом</t>
  </si>
  <si>
    <t>180/6</t>
  </si>
  <si>
    <t>200/7</t>
  </si>
  <si>
    <t>155/2014</t>
  </si>
  <si>
    <t>запеканка капустная с маслом</t>
  </si>
  <si>
    <t>130/5</t>
  </si>
  <si>
    <t>150/8</t>
  </si>
  <si>
    <t>180/10</t>
  </si>
  <si>
    <t>200/10</t>
  </si>
  <si>
    <t>170/2014</t>
  </si>
  <si>
    <t>каша ячневая рассыпчатая молочная</t>
  </si>
  <si>
    <t>172/2014</t>
  </si>
  <si>
    <t>каша рисовая молочная вязкая</t>
  </si>
  <si>
    <t>173/2014</t>
  </si>
  <si>
    <t>178/2014</t>
  </si>
  <si>
    <t>140/4</t>
  </si>
  <si>
    <t>184/2014</t>
  </si>
  <si>
    <t>каша манная молочная жидкая 2 вариант</t>
  </si>
  <si>
    <t>185/2014</t>
  </si>
  <si>
    <t>каша овсяная молочная жидкая</t>
  </si>
  <si>
    <t>188/2014</t>
  </si>
  <si>
    <t>200/2014</t>
  </si>
  <si>
    <t>биточки манные с вареньем</t>
  </si>
  <si>
    <t>120/12</t>
  </si>
  <si>
    <t>100/4</t>
  </si>
  <si>
    <t>205/2014</t>
  </si>
  <si>
    <t>макаронные изделия с тертым сыром</t>
  </si>
  <si>
    <t>213/2014</t>
  </si>
  <si>
    <t>драчена</t>
  </si>
  <si>
    <t>209/2014</t>
  </si>
  <si>
    <t>омлет натуральный</t>
  </si>
  <si>
    <t>150/7</t>
  </si>
  <si>
    <t>214/2014</t>
  </si>
  <si>
    <t>запеканка из творога со сгущенным молоком</t>
  </si>
  <si>
    <t>100/12</t>
  </si>
  <si>
    <t>120/15</t>
  </si>
  <si>
    <t>130/15</t>
  </si>
  <si>
    <t>150/20</t>
  </si>
  <si>
    <t>216/2014</t>
  </si>
  <si>
    <t>сырники из творога</t>
  </si>
  <si>
    <t>217/2014</t>
  </si>
  <si>
    <t>сырники из творога 2 вариант</t>
  </si>
  <si>
    <t>218/2014</t>
  </si>
  <si>
    <t>сырники с морковью</t>
  </si>
  <si>
    <t>130/30</t>
  </si>
  <si>
    <t>150/40</t>
  </si>
  <si>
    <t>220/2014</t>
  </si>
  <si>
    <t>запеканка из творога с морковью</t>
  </si>
  <si>
    <t>50/7</t>
  </si>
  <si>
    <t>100/15</t>
  </si>
  <si>
    <t>226/2014</t>
  </si>
  <si>
    <t>соус молочный</t>
  </si>
  <si>
    <t>20</t>
  </si>
  <si>
    <t>224/2014</t>
  </si>
  <si>
    <t>соус сметанный</t>
  </si>
  <si>
    <t>234/2014</t>
  </si>
  <si>
    <t>оладьи со сгущенным молоком</t>
  </si>
  <si>
    <t>50/10</t>
  </si>
  <si>
    <t>70/15</t>
  </si>
  <si>
    <t>284/2014</t>
  </si>
  <si>
    <t>кисель из концентрата на плодовых или ягодных экстрактах</t>
  </si>
  <si>
    <t>285/2014</t>
  </si>
  <si>
    <t>кисель из яблок</t>
  </si>
  <si>
    <t>286/2014</t>
  </si>
  <si>
    <t>кисель из концентрата</t>
  </si>
  <si>
    <t>281/2014</t>
  </si>
  <si>
    <t>напиток из плодов шиповника</t>
  </si>
  <si>
    <t>киви</t>
  </si>
  <si>
    <t>слива</t>
  </si>
  <si>
    <t>персик</t>
  </si>
  <si>
    <t>сок абрикосовый</t>
  </si>
  <si>
    <t>сок вишневый</t>
  </si>
  <si>
    <t>сок персиковый</t>
  </si>
  <si>
    <t>сок томатный</t>
  </si>
  <si>
    <t>264/2014</t>
  </si>
  <si>
    <t>молоко кипяченое</t>
  </si>
  <si>
    <t>243/2014</t>
  </si>
  <si>
    <t>пирог с повидлом</t>
  </si>
  <si>
    <t>258/2014</t>
  </si>
  <si>
    <t>кефир</t>
  </si>
  <si>
    <t>томатный сок</t>
  </si>
  <si>
    <t>яблочный сок</t>
  </si>
  <si>
    <t>абрикосовый сок</t>
  </si>
  <si>
    <t>267/2012</t>
  </si>
  <si>
    <t>молоко кипячёное</t>
  </si>
  <si>
    <t>261/2012</t>
  </si>
  <si>
    <t>245/2012</t>
  </si>
  <si>
    <t>пирог открытый</t>
  </si>
  <si>
    <t>257/2014</t>
  </si>
  <si>
    <t>оладьи с молоком сгущенным</t>
  </si>
  <si>
    <t>239/2012</t>
  </si>
  <si>
    <t>пирожки печеные с яблоком</t>
  </si>
  <si>
    <t>240/2012</t>
  </si>
  <si>
    <t>пирожки печеные с капустой</t>
  </si>
  <si>
    <t>242/2012</t>
  </si>
  <si>
    <t>пирог с рыбными консервами</t>
  </si>
  <si>
    <t>266/2012</t>
  </si>
  <si>
    <t>корж молочный</t>
  </si>
  <si>
    <t>251/2012</t>
  </si>
  <si>
    <t>ватрушка французская</t>
  </si>
  <si>
    <t xml:space="preserve">пирог с картофелем </t>
  </si>
  <si>
    <t>12/2012</t>
  </si>
  <si>
    <t>салат из свежих помидор</t>
  </si>
  <si>
    <t>7/2012</t>
  </si>
  <si>
    <t>салат из белокочанной капусты и свеклы</t>
  </si>
  <si>
    <t>15/2012</t>
  </si>
  <si>
    <t>салат из моркови с сахаром</t>
  </si>
  <si>
    <t>17/2012</t>
  </si>
  <si>
    <t>салат из моркови с курагой или изюмом</t>
  </si>
  <si>
    <t>26/2012</t>
  </si>
  <si>
    <t>28/2012</t>
  </si>
  <si>
    <t>салат из свеклы с солеными огурцами</t>
  </si>
  <si>
    <t>30/2012</t>
  </si>
  <si>
    <t>52/2012</t>
  </si>
  <si>
    <t>59/2012</t>
  </si>
  <si>
    <t>63/2012</t>
  </si>
  <si>
    <t>250/20</t>
  </si>
  <si>
    <t>300/25</t>
  </si>
  <si>
    <t>250/25</t>
  </si>
  <si>
    <t>суп молочный к крупой рисовой</t>
  </si>
  <si>
    <t>суп молочный к крупой пшенной</t>
  </si>
  <si>
    <t>75/2012</t>
  </si>
  <si>
    <t>132/2012</t>
  </si>
  <si>
    <t>134/2012</t>
  </si>
  <si>
    <t>135/2012</t>
  </si>
  <si>
    <t>капуста тушеная с яблоками</t>
  </si>
  <si>
    <t>144/2012</t>
  </si>
  <si>
    <t>рагу из овощей</t>
  </si>
  <si>
    <t>145/2012</t>
  </si>
  <si>
    <t>рагу овощное</t>
  </si>
  <si>
    <t>171/2012</t>
  </si>
  <si>
    <t>173/2012</t>
  </si>
  <si>
    <t>каша рисовая молочная вызкая</t>
  </si>
  <si>
    <t>175/2012</t>
  </si>
  <si>
    <t>176/2012</t>
  </si>
  <si>
    <t xml:space="preserve">каша ячневая молочная вязкая </t>
  </si>
  <si>
    <t>177/2012</t>
  </si>
  <si>
    <t>каша "Артек" молочная вязкая</t>
  </si>
  <si>
    <t>178/2012</t>
  </si>
  <si>
    <t>каша из смеси круп (гречневая, овсяная, пшенная)</t>
  </si>
  <si>
    <t>180/2012</t>
  </si>
  <si>
    <t>каша из смеси круп (гречневая, овсяная) с изюмом вязкая</t>
  </si>
  <si>
    <t>181/2012</t>
  </si>
  <si>
    <t>каша из смеси круп (гречневая, овсяная, перловая, пшеничная) с изюмом вязкая</t>
  </si>
  <si>
    <t>183/2012</t>
  </si>
  <si>
    <t>184/2012</t>
  </si>
  <si>
    <t>185/2012</t>
  </si>
  <si>
    <t>189/2012</t>
  </si>
  <si>
    <t>каша из смеси круп (гречневая, овсяная, перловая) молочная жидкая</t>
  </si>
  <si>
    <t>190/2012</t>
  </si>
  <si>
    <t>каша из смеси круп (гречневая, овсяная, перловая, пшенная) молочная жидкая</t>
  </si>
  <si>
    <t>96/2012</t>
  </si>
  <si>
    <t>98/2012</t>
  </si>
  <si>
    <t>жаркое по-домашнему</t>
  </si>
  <si>
    <t>122/2012</t>
  </si>
  <si>
    <t>124/2012</t>
  </si>
  <si>
    <t>фрикадельки из кур</t>
  </si>
  <si>
    <t>127/2012</t>
  </si>
  <si>
    <t>суфле из кур (паровое)</t>
  </si>
  <si>
    <t>90/9</t>
  </si>
  <si>
    <t>100/10</t>
  </si>
  <si>
    <t>121/2012</t>
  </si>
  <si>
    <t>кура отварная (2 вариант)</t>
  </si>
  <si>
    <t>77/2012</t>
  </si>
  <si>
    <t>100/7,5</t>
  </si>
  <si>
    <t>84/2012</t>
  </si>
  <si>
    <t>86/2012</t>
  </si>
  <si>
    <t>фрикадельки рыбные</t>
  </si>
  <si>
    <t>92/2012</t>
  </si>
  <si>
    <t>90/60</t>
  </si>
  <si>
    <t>100/75</t>
  </si>
  <si>
    <t>95/2012</t>
  </si>
  <si>
    <t>печень по-строгановски</t>
  </si>
  <si>
    <t>котлета, биточек, шницель</t>
  </si>
  <si>
    <t>105/2012</t>
  </si>
  <si>
    <t>90/50</t>
  </si>
  <si>
    <t>100/60</t>
  </si>
  <si>
    <t>107/2012</t>
  </si>
  <si>
    <t>209/2012</t>
  </si>
  <si>
    <t>180/15</t>
  </si>
  <si>
    <t>211/2012</t>
  </si>
  <si>
    <t>омлет с морковью</t>
  </si>
  <si>
    <t>150/2012</t>
  </si>
  <si>
    <t>зразы морковные с творогом</t>
  </si>
  <si>
    <t>150/50</t>
  </si>
  <si>
    <t>180/60</t>
  </si>
  <si>
    <t>200/70</t>
  </si>
  <si>
    <t>217/2012</t>
  </si>
  <si>
    <t>180/50</t>
  </si>
  <si>
    <t>200/60</t>
  </si>
  <si>
    <t>219/2012</t>
  </si>
  <si>
    <t>180/30</t>
  </si>
  <si>
    <t>200/40</t>
  </si>
  <si>
    <t>199/2012</t>
  </si>
  <si>
    <t>220/25</t>
  </si>
  <si>
    <t>292/2012</t>
  </si>
  <si>
    <t>224/2021</t>
  </si>
  <si>
    <t>130/2012</t>
  </si>
  <si>
    <t>картофель в молоке</t>
  </si>
  <si>
    <t>130/2013</t>
  </si>
  <si>
    <t>130/2015</t>
  </si>
  <si>
    <t>200/6</t>
  </si>
  <si>
    <t>230/7</t>
  </si>
  <si>
    <t>136/2014</t>
  </si>
  <si>
    <t>136/2015</t>
  </si>
  <si>
    <t>136/2016</t>
  </si>
  <si>
    <t>136/2017</t>
  </si>
  <si>
    <t>110/2,2</t>
  </si>
  <si>
    <t>120/2,4</t>
  </si>
  <si>
    <t>130/2,5</t>
  </si>
  <si>
    <t>122/2013</t>
  </si>
  <si>
    <t>122/2014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</si>
</sst>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right"/>
    </xf>
    <xf numFmtId="0" fontId="1" fillId="0" borderId="2" xfId="0" applyFont="1" applyBorder="1"/>
    <xf numFmtId="2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/>
    <xf numFmtId="0" fontId="5" fillId="0" borderId="3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1" fontId="6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right"/>
    </xf>
    <xf numFmtId="0" fontId="5" fillId="2" borderId="1" xfId="0" applyFont="1" applyFill="1" applyBorder="1"/>
    <xf numFmtId="0" fontId="5" fillId="2" borderId="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0" borderId="0" xfId="0"/>
    <xf numFmtId="0" fontId="3" fillId="0" borderId="2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3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3" xfId="0" applyFont="1" applyBorder="1" applyAlignment="1">
      <alignment horizontal="center"/>
    </xf>
    <xf numFmtId="49" fontId="3" fillId="0" borderId="3" xfId="0" applyNumberFormat="1" applyFont="1" applyBorder="1" applyAlignment="1">
      <alignment horizontal="right"/>
    </xf>
    <xf numFmtId="0" fontId="3" fillId="0" borderId="3" xfId="0" applyFont="1" applyBorder="1"/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2" xfId="0" applyFont="1" applyBorder="1"/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49" fontId="3" fillId="0" borderId="1" xfId="0" applyNumberFormat="1" applyFont="1" applyBorder="1"/>
    <xf numFmtId="2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/>
    </xf>
    <xf numFmtId="49" fontId="3" fillId="0" borderId="1" xfId="0" applyNumberFormat="1" applyFont="1" applyBorder="1" applyAlignment="1">
      <alignment horizontal="right"/>
    </xf>
    <xf numFmtId="0" fontId="9" fillId="0" borderId="0" xfId="0" applyFont="1"/>
    <xf numFmtId="0" fontId="0" fillId="2" borderId="0" xfId="0" applyFill="1"/>
    <xf numFmtId="0" fontId="0" fillId="0" borderId="4" xfId="0" applyBorder="1"/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49" fontId="3" fillId="0" borderId="2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1" xfId="0" applyFont="1" applyFill="1" applyBorder="1"/>
    <xf numFmtId="0" fontId="5" fillId="0" borderId="2" xfId="0" applyFont="1" applyFill="1" applyBorder="1"/>
    <xf numFmtId="2" fontId="5" fillId="0" borderId="3" xfId="0" applyNumberFormat="1" applyFont="1" applyBorder="1" applyAlignment="1">
      <alignment horizontal="center" vertical="center"/>
    </xf>
    <xf numFmtId="2" fontId="5" fillId="0" borderId="8" xfId="0" applyNumberFormat="1" applyFont="1" applyFill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49" fontId="0" fillId="0" borderId="0" xfId="0" applyNumberFormat="1"/>
    <xf numFmtId="2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49" fontId="3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11" fillId="0" borderId="1" xfId="0" applyFont="1" applyBorder="1"/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49" fontId="3" fillId="0" borderId="7" xfId="0" applyNumberFormat="1" applyFont="1" applyBorder="1" applyAlignment="1">
      <alignment horizontal="right"/>
    </xf>
    <xf numFmtId="0" fontId="3" fillId="0" borderId="7" xfId="0" applyFont="1" applyBorder="1"/>
    <xf numFmtId="2" fontId="5" fillId="0" borderId="1" xfId="0" applyNumberFormat="1" applyFont="1" applyBorder="1" applyAlignment="1">
      <alignment horizontal="right"/>
    </xf>
    <xf numFmtId="2" fontId="5" fillId="0" borderId="2" xfId="0" applyNumberFormat="1" applyFont="1" applyBorder="1"/>
    <xf numFmtId="2" fontId="5" fillId="0" borderId="2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49" fontId="3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0" fillId="0" borderId="0" xfId="0" applyFont="1"/>
    <xf numFmtId="49" fontId="3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0" fillId="0" borderId="4" xfId="0" applyBorder="1" applyAlignment="1"/>
    <xf numFmtId="0" fontId="0" fillId="0" borderId="5" xfId="0" applyBorder="1" applyAlignment="1"/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49" fontId="6" fillId="0" borderId="1" xfId="0" applyNumberFormat="1" applyFont="1" applyBorder="1" applyAlignment="1">
      <alignment horizontal="right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8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49" fontId="4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right"/>
    </xf>
    <xf numFmtId="49" fontId="4" fillId="0" borderId="4" xfId="0" applyNumberFormat="1" applyFont="1" applyBorder="1" applyAlignment="1">
      <alignment horizontal="right"/>
    </xf>
    <xf numFmtId="49" fontId="4" fillId="0" borderId="5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right"/>
    </xf>
    <xf numFmtId="0" fontId="4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18"/>
  <sheetViews>
    <sheetView topLeftCell="A51" workbookViewId="0">
      <selection activeCell="A50" sqref="A50:XFD50"/>
    </sheetView>
  </sheetViews>
  <sheetFormatPr defaultRowHeight="15"/>
  <cols>
    <col min="1" max="1" width="10" style="16" customWidth="1"/>
    <col min="2" max="2" width="35.7109375" style="16" customWidth="1"/>
    <col min="3" max="6" width="7.85546875" style="16" customWidth="1"/>
    <col min="7" max="7" width="14.28515625" style="16" customWidth="1"/>
    <col min="8" max="13" width="7.85546875" style="16" customWidth="1"/>
    <col min="14" max="16384" width="9.140625" style="16"/>
  </cols>
  <sheetData>
    <row r="1" spans="1:13" ht="18.75">
      <c r="A1" s="114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3" ht="15" customHeight="1">
      <c r="A2" s="115" t="s">
        <v>1</v>
      </c>
      <c r="B2" s="115" t="s">
        <v>2</v>
      </c>
      <c r="C2" s="115" t="s">
        <v>3</v>
      </c>
      <c r="D2" s="115" t="s">
        <v>4</v>
      </c>
      <c r="E2" s="115"/>
      <c r="F2" s="115"/>
      <c r="G2" s="115" t="s">
        <v>5</v>
      </c>
      <c r="H2" s="116" t="s">
        <v>6</v>
      </c>
      <c r="I2" s="116"/>
      <c r="J2" s="116"/>
      <c r="K2" s="116" t="s">
        <v>7</v>
      </c>
      <c r="L2" s="116"/>
      <c r="M2" s="116"/>
    </row>
    <row r="3" spans="1:13" ht="16.5">
      <c r="A3" s="115"/>
      <c r="B3" s="115"/>
      <c r="C3" s="115"/>
      <c r="D3" s="2" t="s">
        <v>8</v>
      </c>
      <c r="E3" s="2" t="s">
        <v>9</v>
      </c>
      <c r="F3" s="2" t="s">
        <v>10</v>
      </c>
      <c r="G3" s="115"/>
      <c r="H3" s="42" t="s">
        <v>11</v>
      </c>
      <c r="I3" s="42" t="s">
        <v>12</v>
      </c>
      <c r="J3" s="42" t="s">
        <v>13</v>
      </c>
      <c r="K3" s="42" t="s">
        <v>14</v>
      </c>
      <c r="L3" s="42" t="s">
        <v>15</v>
      </c>
      <c r="M3" s="1" t="s">
        <v>16</v>
      </c>
    </row>
    <row r="4" spans="1:13">
      <c r="A4" s="106" t="s">
        <v>17</v>
      </c>
      <c r="B4" s="106"/>
      <c r="C4" s="106"/>
      <c r="D4" s="106"/>
      <c r="E4" s="106"/>
      <c r="F4" s="106"/>
      <c r="G4" s="106"/>
      <c r="H4" s="106"/>
      <c r="I4" s="106"/>
      <c r="J4" s="106"/>
      <c r="K4" s="107"/>
      <c r="L4" s="107"/>
      <c r="M4" s="106"/>
    </row>
    <row r="5" spans="1:13">
      <c r="A5" s="106" t="s">
        <v>18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</row>
    <row r="6" spans="1:13">
      <c r="A6" s="43" t="s">
        <v>19</v>
      </c>
      <c r="B6" s="20" t="s">
        <v>20</v>
      </c>
      <c r="C6" s="21">
        <v>60</v>
      </c>
      <c r="D6" s="18">
        <v>0.6</v>
      </c>
      <c r="E6" s="18">
        <v>2.7</v>
      </c>
      <c r="F6" s="18">
        <v>8.6999999999999993</v>
      </c>
      <c r="G6" s="18">
        <v>60</v>
      </c>
      <c r="H6" s="18">
        <v>12.42</v>
      </c>
      <c r="I6" s="18">
        <v>17.100000000000001</v>
      </c>
      <c r="J6" s="18">
        <v>0.33</v>
      </c>
      <c r="K6" s="18">
        <v>0.02</v>
      </c>
      <c r="L6" s="18">
        <v>0.03</v>
      </c>
      <c r="M6" s="18">
        <v>1.04</v>
      </c>
    </row>
    <row r="7" spans="1:13">
      <c r="A7" s="22" t="s">
        <v>21</v>
      </c>
      <c r="B7" s="19" t="s">
        <v>22</v>
      </c>
      <c r="C7" s="21">
        <v>150</v>
      </c>
      <c r="D7" s="18">
        <v>3.08</v>
      </c>
      <c r="E7" s="18">
        <v>5.25</v>
      </c>
      <c r="F7" s="18">
        <v>19.5</v>
      </c>
      <c r="G7" s="18">
        <v>140</v>
      </c>
      <c r="H7" s="18">
        <v>36.409999999999997</v>
      </c>
      <c r="I7" s="18">
        <v>29.38</v>
      </c>
      <c r="J7" s="18">
        <v>1.07</v>
      </c>
      <c r="K7" s="18">
        <v>0.12</v>
      </c>
      <c r="L7" s="18">
        <v>0.1</v>
      </c>
      <c r="M7" s="18">
        <v>5.18</v>
      </c>
    </row>
    <row r="8" spans="1:13">
      <c r="A8" s="22" t="s">
        <v>23</v>
      </c>
      <c r="B8" s="19" t="s">
        <v>24</v>
      </c>
      <c r="C8" s="21" t="s">
        <v>25</v>
      </c>
      <c r="D8" s="18">
        <v>14.52</v>
      </c>
      <c r="E8" s="18">
        <v>15.98</v>
      </c>
      <c r="F8" s="18">
        <v>11.59</v>
      </c>
      <c r="G8" s="18">
        <v>249.75</v>
      </c>
      <c r="H8" s="18">
        <v>44.74</v>
      </c>
      <c r="I8" s="18">
        <v>28.67</v>
      </c>
      <c r="J8" s="18">
        <v>1.27</v>
      </c>
      <c r="K8" s="18">
        <v>0.17</v>
      </c>
      <c r="L8" s="18">
        <v>0.14000000000000001</v>
      </c>
      <c r="M8" s="18">
        <v>0.34</v>
      </c>
    </row>
    <row r="9" spans="1:13">
      <c r="A9" s="22" t="s">
        <v>26</v>
      </c>
      <c r="B9" s="19" t="s">
        <v>27</v>
      </c>
      <c r="C9" s="21">
        <v>200</v>
      </c>
      <c r="D9" s="18">
        <v>3.3</v>
      </c>
      <c r="E9" s="18">
        <v>2.5</v>
      </c>
      <c r="F9" s="18">
        <v>13.7</v>
      </c>
      <c r="G9" s="18">
        <v>88</v>
      </c>
      <c r="H9" s="18">
        <v>108.57</v>
      </c>
      <c r="I9" s="18">
        <v>51.1</v>
      </c>
      <c r="J9" s="18">
        <v>0.6</v>
      </c>
      <c r="K9" s="18">
        <v>0.03</v>
      </c>
      <c r="L9" s="18">
        <v>0.12</v>
      </c>
      <c r="M9" s="18">
        <v>0.52</v>
      </c>
    </row>
    <row r="10" spans="1:13">
      <c r="A10" s="43"/>
      <c r="B10" s="20" t="s">
        <v>51</v>
      </c>
      <c r="C10" s="21">
        <v>20</v>
      </c>
      <c r="D10" s="18">
        <v>1.52</v>
      </c>
      <c r="E10" s="18">
        <v>0.18</v>
      </c>
      <c r="F10" s="18">
        <v>9.94</v>
      </c>
      <c r="G10" s="18">
        <v>45.2</v>
      </c>
      <c r="H10" s="18">
        <v>5.2</v>
      </c>
      <c r="I10" s="18">
        <v>7</v>
      </c>
      <c r="J10" s="18">
        <v>0.32</v>
      </c>
      <c r="K10" s="18">
        <v>0.03</v>
      </c>
      <c r="L10" s="18">
        <v>0.02</v>
      </c>
      <c r="M10" s="18">
        <v>0</v>
      </c>
    </row>
    <row r="11" spans="1:13">
      <c r="A11" s="7"/>
      <c r="B11" s="25" t="s">
        <v>28</v>
      </c>
      <c r="C11" s="8">
        <v>20</v>
      </c>
      <c r="D11" s="18">
        <v>1.36</v>
      </c>
      <c r="E11" s="18">
        <v>0.24</v>
      </c>
      <c r="F11" s="18">
        <v>9.2799999999999994</v>
      </c>
      <c r="G11" s="18">
        <v>43</v>
      </c>
      <c r="H11" s="18">
        <v>6</v>
      </c>
      <c r="I11" s="18">
        <v>9.1999999999999993</v>
      </c>
      <c r="J11" s="18">
        <v>0.46</v>
      </c>
      <c r="K11" s="18">
        <v>0.03</v>
      </c>
      <c r="L11" s="18">
        <v>0.02</v>
      </c>
      <c r="M11" s="18">
        <v>0</v>
      </c>
    </row>
    <row r="12" spans="1:13">
      <c r="A12" s="6"/>
      <c r="B12" s="19"/>
      <c r="C12" s="18"/>
      <c r="D12" s="18"/>
      <c r="E12" s="18"/>
      <c r="F12" s="18"/>
      <c r="G12" s="18"/>
      <c r="H12" s="44"/>
      <c r="I12" s="44"/>
      <c r="J12" s="44"/>
      <c r="K12" s="44"/>
      <c r="L12" s="44"/>
      <c r="M12" s="44"/>
    </row>
    <row r="13" spans="1:13">
      <c r="A13" s="112" t="s">
        <v>29</v>
      </c>
      <c r="B13" s="113"/>
      <c r="C13" s="2"/>
      <c r="D13" s="5">
        <f>D6+D7+D8+D9+D10+D11+D12</f>
        <v>24.38</v>
      </c>
      <c r="E13" s="5">
        <f t="shared" ref="E13:M13" si="0">E6+E7+E8+E9+E10+E11+E12</f>
        <v>26.849999999999998</v>
      </c>
      <c r="F13" s="5">
        <f t="shared" si="0"/>
        <v>72.709999999999994</v>
      </c>
      <c r="G13" s="5">
        <f t="shared" si="0"/>
        <v>625.95000000000005</v>
      </c>
      <c r="H13" s="5">
        <f t="shared" si="0"/>
        <v>213.33999999999997</v>
      </c>
      <c r="I13" s="5">
        <f t="shared" si="0"/>
        <v>142.44999999999999</v>
      </c>
      <c r="J13" s="5">
        <f t="shared" si="0"/>
        <v>4.05</v>
      </c>
      <c r="K13" s="5">
        <f t="shared" si="0"/>
        <v>0.4</v>
      </c>
      <c r="L13" s="5">
        <f t="shared" si="0"/>
        <v>0.43000000000000005</v>
      </c>
      <c r="M13" s="5">
        <f t="shared" si="0"/>
        <v>7.08</v>
      </c>
    </row>
    <row r="14" spans="1:13">
      <c r="A14" s="109" t="s">
        <v>30</v>
      </c>
      <c r="B14" s="109"/>
      <c r="C14" s="109"/>
      <c r="D14" s="9">
        <f t="shared" ref="D14:M14" si="1">D13*100/D117</f>
        <v>126.64935064935065</v>
      </c>
      <c r="E14" s="9">
        <f t="shared" si="1"/>
        <v>135.9493670886076</v>
      </c>
      <c r="F14" s="9">
        <f t="shared" si="1"/>
        <v>86.817910447761179</v>
      </c>
      <c r="G14" s="9">
        <f t="shared" si="1"/>
        <v>106.54468085106384</v>
      </c>
      <c r="H14" s="9">
        <f t="shared" si="1"/>
        <v>77.578181818181804</v>
      </c>
      <c r="I14" s="9">
        <f t="shared" si="1"/>
        <v>227.91999999999996</v>
      </c>
      <c r="J14" s="9">
        <f t="shared" si="1"/>
        <v>135</v>
      </c>
      <c r="K14" s="9">
        <f t="shared" si="1"/>
        <v>133.33333333333334</v>
      </c>
      <c r="L14" s="9">
        <f t="shared" si="1"/>
        <v>122.85714285714289</v>
      </c>
      <c r="M14" s="9">
        <f t="shared" si="1"/>
        <v>47.2</v>
      </c>
    </row>
    <row r="15" spans="1:13">
      <c r="A15" s="106" t="s">
        <v>31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7"/>
      <c r="L15" s="107"/>
      <c r="M15" s="106"/>
    </row>
    <row r="16" spans="1:13" ht="17.25" customHeight="1">
      <c r="A16" s="106" t="s">
        <v>18</v>
      </c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</row>
    <row r="17" spans="1:13">
      <c r="A17" s="24" t="s">
        <v>112</v>
      </c>
      <c r="B17" s="25" t="s">
        <v>113</v>
      </c>
      <c r="C17" s="26">
        <v>60</v>
      </c>
      <c r="D17" s="23">
        <v>1.32</v>
      </c>
      <c r="E17" s="23">
        <v>2.7</v>
      </c>
      <c r="F17" s="23">
        <v>6.3</v>
      </c>
      <c r="G17" s="23">
        <v>54.6</v>
      </c>
      <c r="H17" s="23">
        <v>36.78</v>
      </c>
      <c r="I17" s="23">
        <v>12.8</v>
      </c>
      <c r="J17" s="23">
        <v>0.48</v>
      </c>
      <c r="K17" s="23">
        <v>0.02</v>
      </c>
      <c r="L17" s="23">
        <v>0.03</v>
      </c>
      <c r="M17" s="23">
        <v>13.62</v>
      </c>
    </row>
    <row r="18" spans="1:13">
      <c r="A18" s="85" t="s">
        <v>613</v>
      </c>
      <c r="B18" s="86" t="s">
        <v>295</v>
      </c>
      <c r="C18" s="61">
        <v>230</v>
      </c>
      <c r="D18" s="27">
        <v>22.5</v>
      </c>
      <c r="E18" s="27">
        <v>24.8</v>
      </c>
      <c r="F18" s="27">
        <v>40.700000000000003</v>
      </c>
      <c r="G18" s="27">
        <v>480</v>
      </c>
      <c r="H18" s="27">
        <v>28.34</v>
      </c>
      <c r="I18" s="27">
        <v>53.06</v>
      </c>
      <c r="J18" s="27">
        <v>2.39</v>
      </c>
      <c r="K18" s="27">
        <v>0.09</v>
      </c>
      <c r="L18" s="27">
        <v>0.18</v>
      </c>
      <c r="M18" s="97">
        <v>1.75</v>
      </c>
    </row>
    <row r="19" spans="1:13" ht="1.5" hidden="1" customHeight="1">
      <c r="A19" s="22"/>
      <c r="B19" s="19"/>
      <c r="C19" s="21"/>
      <c r="D19" s="18"/>
      <c r="E19" s="18"/>
      <c r="F19" s="18"/>
      <c r="G19" s="18"/>
      <c r="H19" s="18"/>
      <c r="I19" s="18"/>
      <c r="J19" s="18"/>
      <c r="K19" s="18"/>
      <c r="L19" s="18"/>
      <c r="M19" s="18"/>
    </row>
    <row r="20" spans="1:13">
      <c r="A20" s="22" t="s">
        <v>40</v>
      </c>
      <c r="B20" s="19" t="s">
        <v>41</v>
      </c>
      <c r="C20" s="21">
        <v>180</v>
      </c>
      <c r="D20" s="18">
        <v>0.18</v>
      </c>
      <c r="E20" s="18">
        <v>0.04</v>
      </c>
      <c r="F20" s="18">
        <v>9.18</v>
      </c>
      <c r="G20" s="18">
        <v>36.9</v>
      </c>
      <c r="H20" s="18">
        <v>2.79</v>
      </c>
      <c r="I20" s="18">
        <v>0.76</v>
      </c>
      <c r="J20" s="18">
        <v>0.06</v>
      </c>
      <c r="K20" s="18">
        <v>0</v>
      </c>
      <c r="L20" s="18">
        <v>0</v>
      </c>
      <c r="M20" s="18">
        <v>2.52</v>
      </c>
    </row>
    <row r="21" spans="1:13">
      <c r="A21" s="7"/>
      <c r="B21" s="25" t="s">
        <v>28</v>
      </c>
      <c r="C21" s="8">
        <v>20</v>
      </c>
      <c r="D21" s="18">
        <v>1.36</v>
      </c>
      <c r="E21" s="18">
        <v>0.24</v>
      </c>
      <c r="F21" s="18">
        <v>9.2799999999999994</v>
      </c>
      <c r="G21" s="18">
        <v>43</v>
      </c>
      <c r="H21" s="18">
        <v>6</v>
      </c>
      <c r="I21" s="18">
        <v>9.1999999999999993</v>
      </c>
      <c r="J21" s="18">
        <v>0.46</v>
      </c>
      <c r="K21" s="18">
        <v>0.03</v>
      </c>
      <c r="L21" s="18">
        <v>0.02</v>
      </c>
      <c r="M21" s="18">
        <v>0</v>
      </c>
    </row>
    <row r="22" spans="1:13">
      <c r="A22" s="43"/>
      <c r="B22" s="20" t="s">
        <v>51</v>
      </c>
      <c r="C22" s="21">
        <v>20</v>
      </c>
      <c r="D22" s="18">
        <v>1.52</v>
      </c>
      <c r="E22" s="18">
        <v>0.18</v>
      </c>
      <c r="F22" s="18">
        <v>9.94</v>
      </c>
      <c r="G22" s="18">
        <v>45.2</v>
      </c>
      <c r="H22" s="18">
        <v>5.2</v>
      </c>
      <c r="I22" s="18">
        <v>7</v>
      </c>
      <c r="J22" s="18">
        <v>0.32</v>
      </c>
      <c r="K22" s="18">
        <v>0.03</v>
      </c>
      <c r="L22" s="18">
        <v>0.02</v>
      </c>
      <c r="M22" s="18">
        <v>0</v>
      </c>
    </row>
    <row r="23" spans="1:13">
      <c r="A23" s="6"/>
      <c r="B23" s="20"/>
      <c r="C23" s="21"/>
      <c r="D23" s="23"/>
      <c r="E23" s="23"/>
      <c r="F23" s="23"/>
      <c r="G23" s="23"/>
      <c r="H23" s="23"/>
      <c r="I23" s="23"/>
      <c r="J23" s="23"/>
      <c r="K23" s="23"/>
      <c r="L23" s="23"/>
      <c r="M23" s="23"/>
    </row>
    <row r="24" spans="1:13">
      <c r="A24" s="108" t="s">
        <v>29</v>
      </c>
      <c r="B24" s="108"/>
      <c r="C24" s="2"/>
      <c r="D24" s="5">
        <f t="shared" ref="D24:M24" si="2">D17+D18+D19+D20+D21+D22</f>
        <v>26.88</v>
      </c>
      <c r="E24" s="5">
        <f t="shared" si="2"/>
        <v>27.959999999999997</v>
      </c>
      <c r="F24" s="5">
        <f t="shared" si="2"/>
        <v>75.399999999999991</v>
      </c>
      <c r="G24" s="5">
        <f t="shared" si="2"/>
        <v>659.7</v>
      </c>
      <c r="H24" s="5">
        <f t="shared" si="2"/>
        <v>79.110000000000014</v>
      </c>
      <c r="I24" s="5">
        <f t="shared" si="2"/>
        <v>82.820000000000007</v>
      </c>
      <c r="J24" s="5">
        <f t="shared" si="2"/>
        <v>3.71</v>
      </c>
      <c r="K24" s="5">
        <f t="shared" si="2"/>
        <v>0.17</v>
      </c>
      <c r="L24" s="5">
        <f t="shared" si="2"/>
        <v>0.24999999999999997</v>
      </c>
      <c r="M24" s="5">
        <f t="shared" si="2"/>
        <v>17.89</v>
      </c>
    </row>
    <row r="25" spans="1:13">
      <c r="A25" s="109" t="s">
        <v>30</v>
      </c>
      <c r="B25" s="109"/>
      <c r="C25" s="109"/>
      <c r="D25" s="9">
        <f t="shared" ref="D25:M25" si="3">D24*100/D117</f>
        <v>139.63636363636363</v>
      </c>
      <c r="E25" s="9">
        <f t="shared" si="3"/>
        <v>141.56962025316454</v>
      </c>
      <c r="F25" s="9">
        <f t="shared" si="3"/>
        <v>90.02985074626865</v>
      </c>
      <c r="G25" s="9">
        <f t="shared" si="3"/>
        <v>112.28936170212766</v>
      </c>
      <c r="H25" s="9">
        <f t="shared" si="3"/>
        <v>28.767272727272733</v>
      </c>
      <c r="I25" s="9">
        <f t="shared" si="3"/>
        <v>132.512</v>
      </c>
      <c r="J25" s="9">
        <f t="shared" si="3"/>
        <v>123.66666666666667</v>
      </c>
      <c r="K25" s="9">
        <f t="shared" si="3"/>
        <v>56.666666666666671</v>
      </c>
      <c r="L25" s="9">
        <f t="shared" si="3"/>
        <v>71.428571428571416</v>
      </c>
      <c r="M25" s="9">
        <f t="shared" si="3"/>
        <v>119.26666666666667</v>
      </c>
    </row>
    <row r="26" spans="1:13">
      <c r="A26" s="106" t="s">
        <v>42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7"/>
      <c r="L26" s="107"/>
      <c r="M26" s="106"/>
    </row>
    <row r="27" spans="1:13">
      <c r="A27" s="106" t="s">
        <v>18</v>
      </c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</row>
    <row r="28" spans="1:13">
      <c r="A28" s="100" t="s">
        <v>92</v>
      </c>
      <c r="B28" s="20" t="s">
        <v>93</v>
      </c>
      <c r="C28" s="21">
        <v>60</v>
      </c>
      <c r="D28" s="101">
        <v>0.9</v>
      </c>
      <c r="E28" s="101">
        <v>2.76</v>
      </c>
      <c r="F28" s="101">
        <v>6.6</v>
      </c>
      <c r="G28" s="101">
        <v>54.6</v>
      </c>
      <c r="H28" s="101">
        <v>22.86</v>
      </c>
      <c r="I28" s="101">
        <v>11.72</v>
      </c>
      <c r="J28" s="101">
        <v>0.56999999999999995</v>
      </c>
      <c r="K28" s="101">
        <v>0.02</v>
      </c>
      <c r="L28" s="101">
        <v>0.02</v>
      </c>
      <c r="M28" s="101">
        <v>8.2200000000000006</v>
      </c>
    </row>
    <row r="29" spans="1:13">
      <c r="A29" s="22" t="s">
        <v>45</v>
      </c>
      <c r="B29" s="19" t="s">
        <v>46</v>
      </c>
      <c r="C29" s="18" t="s">
        <v>36</v>
      </c>
      <c r="D29" s="18">
        <v>5.5</v>
      </c>
      <c r="E29" s="18">
        <v>4.17</v>
      </c>
      <c r="F29" s="18">
        <v>33.33</v>
      </c>
      <c r="G29" s="18">
        <v>195.83</v>
      </c>
      <c r="H29" s="18">
        <v>9.31</v>
      </c>
      <c r="I29" s="18">
        <v>7.31</v>
      </c>
      <c r="J29" s="18">
        <v>0.74</v>
      </c>
      <c r="K29" s="18">
        <v>0.06</v>
      </c>
      <c r="L29" s="18">
        <v>0.02</v>
      </c>
      <c r="M29" s="18">
        <v>0</v>
      </c>
    </row>
    <row r="30" spans="1:13">
      <c r="A30" s="22" t="s">
        <v>57</v>
      </c>
      <c r="B30" s="19" t="s">
        <v>58</v>
      </c>
      <c r="C30" s="21" t="s">
        <v>59</v>
      </c>
      <c r="D30" s="18">
        <v>12.72</v>
      </c>
      <c r="E30" s="18">
        <v>10.47</v>
      </c>
      <c r="F30" s="18">
        <v>10.92</v>
      </c>
      <c r="G30" s="18">
        <v>189</v>
      </c>
      <c r="H30" s="18">
        <v>39.47</v>
      </c>
      <c r="I30" s="18">
        <v>26.59</v>
      </c>
      <c r="J30" s="18">
        <v>1.21</v>
      </c>
      <c r="K30" s="18">
        <v>0.08</v>
      </c>
      <c r="L30" s="18">
        <v>0.14000000000000001</v>
      </c>
      <c r="M30" s="18">
        <v>3.23</v>
      </c>
    </row>
    <row r="31" spans="1:13">
      <c r="A31" s="22" t="s">
        <v>654</v>
      </c>
      <c r="B31" s="19" t="s">
        <v>521</v>
      </c>
      <c r="C31" s="21">
        <v>200</v>
      </c>
      <c r="D31" s="96">
        <v>0.1</v>
      </c>
      <c r="E31" s="96">
        <v>0.1</v>
      </c>
      <c r="F31" s="96">
        <v>27.6</v>
      </c>
      <c r="G31" s="96">
        <v>109</v>
      </c>
      <c r="H31" s="96">
        <v>8.48</v>
      </c>
      <c r="I31" s="96">
        <v>2.66</v>
      </c>
      <c r="J31" s="96">
        <v>0.7</v>
      </c>
      <c r="K31" s="96">
        <v>0.01</v>
      </c>
      <c r="L31" s="96">
        <v>0.01</v>
      </c>
      <c r="M31" s="96">
        <v>1.36</v>
      </c>
    </row>
    <row r="32" spans="1:13">
      <c r="A32" s="43"/>
      <c r="B32" s="20" t="s">
        <v>51</v>
      </c>
      <c r="C32" s="21">
        <v>20</v>
      </c>
      <c r="D32" s="18">
        <v>1.52</v>
      </c>
      <c r="E32" s="18">
        <v>0.18</v>
      </c>
      <c r="F32" s="18">
        <v>9.94</v>
      </c>
      <c r="G32" s="18">
        <v>45.2</v>
      </c>
      <c r="H32" s="18">
        <v>5.2</v>
      </c>
      <c r="I32" s="18">
        <v>7</v>
      </c>
      <c r="J32" s="18">
        <v>0.32</v>
      </c>
      <c r="K32" s="18">
        <v>0.03</v>
      </c>
      <c r="L32" s="18">
        <v>0.02</v>
      </c>
      <c r="M32" s="18">
        <v>0</v>
      </c>
    </row>
    <row r="33" spans="1:13">
      <c r="A33" s="7"/>
      <c r="B33" s="25" t="s">
        <v>28</v>
      </c>
      <c r="C33" s="8">
        <v>20</v>
      </c>
      <c r="D33" s="18">
        <v>1.36</v>
      </c>
      <c r="E33" s="18">
        <v>0.24</v>
      </c>
      <c r="F33" s="18">
        <v>9.2799999999999994</v>
      </c>
      <c r="G33" s="18">
        <v>43</v>
      </c>
      <c r="H33" s="18">
        <v>6</v>
      </c>
      <c r="I33" s="18">
        <v>9.1999999999999993</v>
      </c>
      <c r="J33" s="18">
        <v>0.46</v>
      </c>
      <c r="K33" s="18">
        <v>0.03</v>
      </c>
      <c r="L33" s="18">
        <v>0.02</v>
      </c>
      <c r="M33" s="18">
        <v>0</v>
      </c>
    </row>
    <row r="34" spans="1:13">
      <c r="A34" s="3"/>
      <c r="B34" s="20"/>
      <c r="C34" s="21"/>
      <c r="D34" s="18"/>
      <c r="E34" s="18"/>
      <c r="F34" s="18"/>
      <c r="G34" s="18"/>
      <c r="H34" s="18"/>
      <c r="I34" s="18"/>
      <c r="J34" s="18"/>
      <c r="K34" s="18"/>
      <c r="L34" s="18"/>
      <c r="M34" s="18"/>
    </row>
    <row r="35" spans="1:13">
      <c r="A35" s="108" t="s">
        <v>29</v>
      </c>
      <c r="B35" s="108"/>
      <c r="C35" s="2"/>
      <c r="D35" s="5">
        <f>D28+D29+D30+D31+D32+D33+D34</f>
        <v>22.1</v>
      </c>
      <c r="E35" s="5">
        <f t="shared" ref="E35:M35" si="4">E28+E29+E30+E31+E32+E33+E34</f>
        <v>17.919999999999998</v>
      </c>
      <c r="F35" s="5">
        <f t="shared" si="4"/>
        <v>97.67</v>
      </c>
      <c r="G35" s="5">
        <f t="shared" si="4"/>
        <v>636.63000000000011</v>
      </c>
      <c r="H35" s="5">
        <f t="shared" si="4"/>
        <v>91.320000000000007</v>
      </c>
      <c r="I35" s="5">
        <f t="shared" si="4"/>
        <v>64.48</v>
      </c>
      <c r="J35" s="5">
        <f t="shared" si="4"/>
        <v>3.9999999999999996</v>
      </c>
      <c r="K35" s="5">
        <f t="shared" si="4"/>
        <v>0.23</v>
      </c>
      <c r="L35" s="5">
        <f t="shared" si="4"/>
        <v>0.23</v>
      </c>
      <c r="M35" s="5">
        <f t="shared" si="4"/>
        <v>12.81</v>
      </c>
    </row>
    <row r="36" spans="1:13">
      <c r="A36" s="109" t="s">
        <v>30</v>
      </c>
      <c r="B36" s="109"/>
      <c r="C36" s="109"/>
      <c r="D36" s="9">
        <f t="shared" ref="D36:M36" si="5">D35*100/D117</f>
        <v>114.8051948051948</v>
      </c>
      <c r="E36" s="9">
        <f t="shared" si="5"/>
        <v>90.73417721518986</v>
      </c>
      <c r="F36" s="9">
        <f t="shared" si="5"/>
        <v>116.62089552238805</v>
      </c>
      <c r="G36" s="9">
        <f t="shared" si="5"/>
        <v>108.36255319148938</v>
      </c>
      <c r="H36" s="9">
        <f t="shared" si="5"/>
        <v>33.207272727272731</v>
      </c>
      <c r="I36" s="9">
        <f t="shared" si="5"/>
        <v>103.16800000000001</v>
      </c>
      <c r="J36" s="9">
        <f t="shared" si="5"/>
        <v>133.33333333333331</v>
      </c>
      <c r="K36" s="9">
        <f t="shared" si="5"/>
        <v>76.666666666666671</v>
      </c>
      <c r="L36" s="9">
        <f t="shared" si="5"/>
        <v>65.714285714285722</v>
      </c>
      <c r="M36" s="9">
        <f t="shared" si="5"/>
        <v>85.4</v>
      </c>
    </row>
    <row r="37" spans="1:13">
      <c r="A37" s="106" t="s">
        <v>52</v>
      </c>
      <c r="B37" s="106"/>
      <c r="C37" s="106"/>
      <c r="D37" s="106"/>
      <c r="E37" s="106"/>
      <c r="F37" s="106"/>
      <c r="G37" s="106"/>
      <c r="H37" s="106"/>
      <c r="I37" s="106"/>
      <c r="J37" s="106"/>
      <c r="K37" s="107"/>
      <c r="L37" s="107"/>
      <c r="M37" s="106"/>
    </row>
    <row r="38" spans="1:13">
      <c r="A38" s="106" t="s">
        <v>18</v>
      </c>
      <c r="B38" s="106"/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</row>
    <row r="39" spans="1:13">
      <c r="A39" s="24" t="s">
        <v>112</v>
      </c>
      <c r="B39" s="25" t="s">
        <v>113</v>
      </c>
      <c r="C39" s="26">
        <v>60</v>
      </c>
      <c r="D39" s="23">
        <v>1.32</v>
      </c>
      <c r="E39" s="23">
        <v>2.7</v>
      </c>
      <c r="F39" s="23">
        <v>6.3</v>
      </c>
      <c r="G39" s="23">
        <v>54.6</v>
      </c>
      <c r="H39" s="23">
        <v>36.78</v>
      </c>
      <c r="I39" s="23">
        <v>12.8</v>
      </c>
      <c r="J39" s="23">
        <v>0.48</v>
      </c>
      <c r="K39" s="23">
        <v>0.02</v>
      </c>
      <c r="L39" s="23">
        <v>0.03</v>
      </c>
      <c r="M39" s="23">
        <v>13.62</v>
      </c>
    </row>
    <row r="40" spans="1:13">
      <c r="A40" s="22" t="s">
        <v>55</v>
      </c>
      <c r="B40" s="19" t="s">
        <v>56</v>
      </c>
      <c r="C40" s="18" t="s">
        <v>36</v>
      </c>
      <c r="D40" s="18">
        <v>3.67</v>
      </c>
      <c r="E40" s="18">
        <v>3.58</v>
      </c>
      <c r="F40" s="18">
        <v>37.67</v>
      </c>
      <c r="G40" s="18">
        <v>200.83</v>
      </c>
      <c r="H40" s="18">
        <v>55.3</v>
      </c>
      <c r="I40" s="18">
        <v>60.42</v>
      </c>
      <c r="J40" s="18">
        <v>1.22</v>
      </c>
      <c r="K40" s="18">
        <v>0.08</v>
      </c>
      <c r="L40" s="18">
        <v>0.06</v>
      </c>
      <c r="M40" s="18">
        <v>8.48</v>
      </c>
    </row>
    <row r="41" spans="1:13">
      <c r="A41" s="22" t="s">
        <v>37</v>
      </c>
      <c r="B41" s="19" t="s">
        <v>38</v>
      </c>
      <c r="C41" s="21" t="s">
        <v>39</v>
      </c>
      <c r="D41" s="18">
        <v>11.25</v>
      </c>
      <c r="E41" s="18">
        <v>15.93</v>
      </c>
      <c r="F41" s="18">
        <v>11.43</v>
      </c>
      <c r="G41" s="18">
        <v>235.8</v>
      </c>
      <c r="H41" s="18">
        <v>16.41</v>
      </c>
      <c r="I41" s="18">
        <v>16.899999999999999</v>
      </c>
      <c r="J41" s="18">
        <v>1.34</v>
      </c>
      <c r="K41" s="18">
        <v>0.06</v>
      </c>
      <c r="L41" s="18">
        <v>7.0000000000000007E-2</v>
      </c>
      <c r="M41" s="18">
        <v>0.3</v>
      </c>
    </row>
    <row r="42" spans="1:13">
      <c r="A42" s="22" t="s">
        <v>60</v>
      </c>
      <c r="B42" s="19" t="s">
        <v>61</v>
      </c>
      <c r="C42" s="21">
        <v>180</v>
      </c>
      <c r="D42" s="18">
        <v>2.61</v>
      </c>
      <c r="E42" s="18">
        <v>2.52</v>
      </c>
      <c r="F42" s="18">
        <v>13.41</v>
      </c>
      <c r="G42" s="18">
        <v>84.6</v>
      </c>
      <c r="H42" s="18">
        <v>95.27</v>
      </c>
      <c r="I42" s="18">
        <v>10.96</v>
      </c>
      <c r="J42" s="18">
        <v>0.1</v>
      </c>
      <c r="K42" s="18">
        <v>0.03</v>
      </c>
      <c r="L42" s="18">
        <v>0.01</v>
      </c>
      <c r="M42" s="18">
        <v>0.47</v>
      </c>
    </row>
    <row r="43" spans="1:13">
      <c r="A43" s="43"/>
      <c r="B43" s="20" t="s">
        <v>51</v>
      </c>
      <c r="C43" s="21">
        <v>20</v>
      </c>
      <c r="D43" s="18">
        <v>1.52</v>
      </c>
      <c r="E43" s="18">
        <v>0.18</v>
      </c>
      <c r="F43" s="18">
        <v>9.94</v>
      </c>
      <c r="G43" s="18">
        <v>45.2</v>
      </c>
      <c r="H43" s="18">
        <v>5.2</v>
      </c>
      <c r="I43" s="18">
        <v>7</v>
      </c>
      <c r="J43" s="18">
        <v>0.32</v>
      </c>
      <c r="K43" s="18">
        <v>0.03</v>
      </c>
      <c r="L43" s="18">
        <v>0.02</v>
      </c>
      <c r="M43" s="18">
        <v>0</v>
      </c>
    </row>
    <row r="44" spans="1:13">
      <c r="A44" s="7"/>
      <c r="B44" s="25" t="s">
        <v>28</v>
      </c>
      <c r="C44" s="8">
        <v>20</v>
      </c>
      <c r="D44" s="18">
        <v>1.36</v>
      </c>
      <c r="E44" s="18">
        <v>0.24</v>
      </c>
      <c r="F44" s="18">
        <v>9.2799999999999994</v>
      </c>
      <c r="G44" s="18">
        <v>43</v>
      </c>
      <c r="H44" s="18">
        <v>6</v>
      </c>
      <c r="I44" s="18">
        <v>9.1999999999999993</v>
      </c>
      <c r="J44" s="18">
        <v>0.46</v>
      </c>
      <c r="K44" s="18">
        <v>0.03</v>
      </c>
      <c r="L44" s="18">
        <v>0.02</v>
      </c>
      <c r="M44" s="18">
        <v>0</v>
      </c>
    </row>
    <row r="45" spans="1:13">
      <c r="A45" s="22"/>
      <c r="B45" s="19"/>
      <c r="C45" s="18"/>
      <c r="D45" s="18"/>
      <c r="E45" s="18"/>
      <c r="F45" s="18"/>
      <c r="G45" s="18"/>
      <c r="H45" s="44"/>
      <c r="I45" s="44"/>
      <c r="J45" s="44"/>
      <c r="K45" s="44"/>
      <c r="L45" s="44"/>
      <c r="M45" s="44"/>
    </row>
    <row r="46" spans="1:13">
      <c r="A46" s="108" t="s">
        <v>29</v>
      </c>
      <c r="B46" s="108"/>
      <c r="C46" s="2"/>
      <c r="D46" s="5">
        <f t="shared" ref="D46:M46" si="6">D39+D40+D41+D42+D43+D44+D45</f>
        <v>21.73</v>
      </c>
      <c r="E46" s="5">
        <f t="shared" si="6"/>
        <v>25.15</v>
      </c>
      <c r="F46" s="5">
        <f t="shared" si="6"/>
        <v>88.03</v>
      </c>
      <c r="G46" s="5">
        <f t="shared" si="6"/>
        <v>664.03000000000009</v>
      </c>
      <c r="H46" s="5">
        <f t="shared" si="6"/>
        <v>214.95999999999998</v>
      </c>
      <c r="I46" s="5">
        <f t="shared" si="6"/>
        <v>117.28000000000002</v>
      </c>
      <c r="J46" s="5">
        <f t="shared" si="6"/>
        <v>3.92</v>
      </c>
      <c r="K46" s="5">
        <f t="shared" si="6"/>
        <v>0.25</v>
      </c>
      <c r="L46" s="5">
        <f t="shared" si="6"/>
        <v>0.21</v>
      </c>
      <c r="M46" s="5">
        <f t="shared" si="6"/>
        <v>22.87</v>
      </c>
    </row>
    <row r="47" spans="1:13">
      <c r="A47" s="109" t="s">
        <v>30</v>
      </c>
      <c r="B47" s="109"/>
      <c r="C47" s="109"/>
      <c r="D47" s="9">
        <f t="shared" ref="D47:M47" si="7">D46*100/D117</f>
        <v>112.88311688311688</v>
      </c>
      <c r="E47" s="9">
        <f t="shared" si="7"/>
        <v>127.34177215189874</v>
      </c>
      <c r="F47" s="9">
        <f t="shared" si="7"/>
        <v>105.11044776119402</v>
      </c>
      <c r="G47" s="9">
        <f t="shared" si="7"/>
        <v>113.02638297872343</v>
      </c>
      <c r="H47" s="9">
        <f t="shared" si="7"/>
        <v>78.167272727272717</v>
      </c>
      <c r="I47" s="9">
        <f t="shared" si="7"/>
        <v>187.64800000000002</v>
      </c>
      <c r="J47" s="9">
        <f t="shared" si="7"/>
        <v>130.66666666666666</v>
      </c>
      <c r="K47" s="9">
        <f t="shared" si="7"/>
        <v>83.333333333333343</v>
      </c>
      <c r="L47" s="9">
        <f t="shared" si="7"/>
        <v>60.000000000000007</v>
      </c>
      <c r="M47" s="9">
        <f t="shared" si="7"/>
        <v>152.46666666666667</v>
      </c>
    </row>
    <row r="48" spans="1:13">
      <c r="A48" s="106" t="s">
        <v>62</v>
      </c>
      <c r="B48" s="106"/>
      <c r="C48" s="106"/>
      <c r="D48" s="106"/>
      <c r="E48" s="106"/>
      <c r="F48" s="106"/>
      <c r="G48" s="106"/>
      <c r="H48" s="106"/>
      <c r="I48" s="106"/>
      <c r="J48" s="106"/>
      <c r="K48" s="107"/>
      <c r="L48" s="107"/>
      <c r="M48" s="106"/>
    </row>
    <row r="49" spans="1:13">
      <c r="A49" s="106" t="s">
        <v>18</v>
      </c>
      <c r="B49" s="106"/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</row>
    <row r="50" spans="1:13">
      <c r="A50" s="100" t="s">
        <v>102</v>
      </c>
      <c r="B50" s="20" t="s">
        <v>103</v>
      </c>
      <c r="C50" s="21">
        <v>60</v>
      </c>
      <c r="D50" s="101">
        <v>0.84</v>
      </c>
      <c r="E50" s="101">
        <v>4.92</v>
      </c>
      <c r="F50" s="101">
        <v>4.8</v>
      </c>
      <c r="G50" s="101">
        <v>66</v>
      </c>
      <c r="H50" s="101">
        <v>22.29</v>
      </c>
      <c r="I50" s="101">
        <v>12.1</v>
      </c>
      <c r="J50" s="101">
        <v>0.78</v>
      </c>
      <c r="K50" s="101">
        <v>0.01</v>
      </c>
      <c r="L50" s="101">
        <v>0.02</v>
      </c>
      <c r="M50" s="101">
        <v>5.44</v>
      </c>
    </row>
    <row r="51" spans="1:13">
      <c r="A51" s="22" t="s">
        <v>656</v>
      </c>
      <c r="B51" s="19" t="s">
        <v>657</v>
      </c>
      <c r="C51" s="93" t="s">
        <v>67</v>
      </c>
      <c r="D51" s="27">
        <v>3.3</v>
      </c>
      <c r="E51" s="27">
        <v>4.3</v>
      </c>
      <c r="F51" s="27">
        <v>17.5</v>
      </c>
      <c r="G51" s="27">
        <v>124</v>
      </c>
      <c r="H51" s="27">
        <v>57.53</v>
      </c>
      <c r="I51" s="27">
        <v>28.12</v>
      </c>
      <c r="J51" s="27">
        <v>0.93</v>
      </c>
      <c r="K51" s="27">
        <v>0.1</v>
      </c>
      <c r="L51" s="27">
        <v>0.12</v>
      </c>
      <c r="M51" s="27">
        <v>4.4800000000000004</v>
      </c>
    </row>
    <row r="52" spans="1:13">
      <c r="A52" s="22" t="s">
        <v>68</v>
      </c>
      <c r="B52" s="19" t="s">
        <v>69</v>
      </c>
      <c r="C52" s="21" t="s">
        <v>70</v>
      </c>
      <c r="D52" s="18">
        <v>20.82</v>
      </c>
      <c r="E52" s="18">
        <v>18.34</v>
      </c>
      <c r="F52" s="18">
        <v>16.09</v>
      </c>
      <c r="G52" s="18">
        <v>313.88</v>
      </c>
      <c r="H52" s="18">
        <v>32.200000000000003</v>
      </c>
      <c r="I52" s="18">
        <v>22.73</v>
      </c>
      <c r="J52" s="18">
        <v>0.81</v>
      </c>
      <c r="K52" s="18">
        <v>0.13</v>
      </c>
      <c r="L52" s="18">
        <v>0.12</v>
      </c>
      <c r="M52" s="18">
        <v>3.27</v>
      </c>
    </row>
    <row r="53" spans="1:13">
      <c r="A53" s="22" t="s">
        <v>71</v>
      </c>
      <c r="B53" s="19" t="s">
        <v>72</v>
      </c>
      <c r="C53" s="21">
        <v>180</v>
      </c>
      <c r="D53" s="18">
        <v>0.18</v>
      </c>
      <c r="E53" s="18">
        <v>0.09</v>
      </c>
      <c r="F53" s="18">
        <v>15.48</v>
      </c>
      <c r="G53" s="18">
        <v>61.2</v>
      </c>
      <c r="H53" s="18">
        <v>5.43</v>
      </c>
      <c r="I53" s="18">
        <v>2.82</v>
      </c>
      <c r="J53" s="18">
        <v>0.72</v>
      </c>
      <c r="K53" s="18">
        <v>0.01</v>
      </c>
      <c r="L53" s="18">
        <v>0.01</v>
      </c>
      <c r="M53" s="18">
        <v>1.44</v>
      </c>
    </row>
    <row r="54" spans="1:13">
      <c r="A54" s="43"/>
      <c r="B54" s="20" t="s">
        <v>51</v>
      </c>
      <c r="C54" s="21">
        <v>20</v>
      </c>
      <c r="D54" s="18">
        <v>1.52</v>
      </c>
      <c r="E54" s="18">
        <v>0.18</v>
      </c>
      <c r="F54" s="18">
        <v>9.94</v>
      </c>
      <c r="G54" s="18">
        <v>45.2</v>
      </c>
      <c r="H54" s="18">
        <v>5.2</v>
      </c>
      <c r="I54" s="18">
        <v>7</v>
      </c>
      <c r="J54" s="18">
        <v>0.32</v>
      </c>
      <c r="K54" s="18">
        <v>0.03</v>
      </c>
      <c r="L54" s="18">
        <v>0.02</v>
      </c>
      <c r="M54" s="18">
        <v>0</v>
      </c>
    </row>
    <row r="55" spans="1:13">
      <c r="A55" s="7"/>
      <c r="B55" s="25" t="s">
        <v>28</v>
      </c>
      <c r="C55" s="8">
        <v>20</v>
      </c>
      <c r="D55" s="18">
        <v>1.36</v>
      </c>
      <c r="E55" s="18">
        <v>0.24</v>
      </c>
      <c r="F55" s="18">
        <v>9.2799999999999994</v>
      </c>
      <c r="G55" s="18">
        <v>43</v>
      </c>
      <c r="H55" s="18">
        <v>6</v>
      </c>
      <c r="I55" s="18">
        <v>9.1999999999999993</v>
      </c>
      <c r="J55" s="18">
        <v>0.46</v>
      </c>
      <c r="K55" s="18">
        <v>0.03</v>
      </c>
      <c r="L55" s="18">
        <v>0.02</v>
      </c>
      <c r="M55" s="18">
        <v>0</v>
      </c>
    </row>
    <row r="56" spans="1:13">
      <c r="A56" s="3"/>
      <c r="B56" s="20"/>
      <c r="C56" s="21"/>
      <c r="D56" s="18"/>
      <c r="E56" s="18"/>
      <c r="F56" s="18"/>
      <c r="G56" s="18"/>
      <c r="H56" s="18"/>
      <c r="I56" s="18"/>
      <c r="J56" s="18"/>
      <c r="K56" s="18"/>
      <c r="L56" s="18"/>
      <c r="M56" s="18"/>
    </row>
    <row r="57" spans="1:13">
      <c r="A57" s="108" t="s">
        <v>29</v>
      </c>
      <c r="B57" s="108"/>
      <c r="C57" s="2"/>
      <c r="D57" s="5">
        <f>D50+D51+D52+D53+D54+D55+D56</f>
        <v>28.02</v>
      </c>
      <c r="E57" s="5">
        <f t="shared" ref="E57:M57" si="8">E50+E51+E52+E53+E54+E55+E56</f>
        <v>28.069999999999997</v>
      </c>
      <c r="F57" s="5">
        <f t="shared" si="8"/>
        <v>73.09</v>
      </c>
      <c r="G57" s="5">
        <f t="shared" si="8"/>
        <v>653.28000000000009</v>
      </c>
      <c r="H57" s="5">
        <f t="shared" si="8"/>
        <v>128.64999999999998</v>
      </c>
      <c r="I57" s="5">
        <f t="shared" si="8"/>
        <v>81.97</v>
      </c>
      <c r="J57" s="5">
        <f t="shared" si="8"/>
        <v>4.0200000000000005</v>
      </c>
      <c r="K57" s="5">
        <f t="shared" si="8"/>
        <v>0.31000000000000005</v>
      </c>
      <c r="L57" s="5">
        <f t="shared" si="8"/>
        <v>0.31000000000000005</v>
      </c>
      <c r="M57" s="5">
        <f t="shared" si="8"/>
        <v>14.63</v>
      </c>
    </row>
    <row r="58" spans="1:13">
      <c r="A58" s="109" t="s">
        <v>30</v>
      </c>
      <c r="B58" s="109"/>
      <c r="C58" s="109"/>
      <c r="D58" s="9">
        <f t="shared" ref="D58:M58" si="9">D57*100/D117</f>
        <v>145.55844155844156</v>
      </c>
      <c r="E58" s="9">
        <f t="shared" si="9"/>
        <v>142.12658227848098</v>
      </c>
      <c r="F58" s="9">
        <f t="shared" si="9"/>
        <v>87.271641791044772</v>
      </c>
      <c r="G58" s="9">
        <f t="shared" si="9"/>
        <v>111.19659574468086</v>
      </c>
      <c r="H58" s="9">
        <f t="shared" si="9"/>
        <v>46.781818181818174</v>
      </c>
      <c r="I58" s="9">
        <f t="shared" si="9"/>
        <v>131.15199999999999</v>
      </c>
      <c r="J58" s="9">
        <f t="shared" si="9"/>
        <v>134.00000000000003</v>
      </c>
      <c r="K58" s="9">
        <f t="shared" si="9"/>
        <v>103.33333333333336</v>
      </c>
      <c r="L58" s="9">
        <f t="shared" si="9"/>
        <v>88.571428571428598</v>
      </c>
      <c r="M58" s="9">
        <f t="shared" si="9"/>
        <v>97.533333333333331</v>
      </c>
    </row>
    <row r="59" spans="1:13">
      <c r="A59" s="106" t="s">
        <v>73</v>
      </c>
      <c r="B59" s="106"/>
      <c r="C59" s="106"/>
      <c r="D59" s="106"/>
      <c r="E59" s="106"/>
      <c r="F59" s="106"/>
      <c r="G59" s="106"/>
      <c r="H59" s="106"/>
      <c r="I59" s="106"/>
      <c r="J59" s="106"/>
      <c r="K59" s="107"/>
      <c r="L59" s="107"/>
      <c r="M59" s="106"/>
    </row>
    <row r="60" spans="1:13">
      <c r="A60" s="106" t="s">
        <v>18</v>
      </c>
      <c r="B60" s="106"/>
      <c r="C60" s="106"/>
      <c r="D60" s="106"/>
      <c r="E60" s="106"/>
      <c r="F60" s="106"/>
      <c r="G60" s="106"/>
      <c r="H60" s="106"/>
      <c r="I60" s="106"/>
      <c r="J60" s="106"/>
      <c r="K60" s="106"/>
      <c r="L60" s="106"/>
      <c r="M60" s="106"/>
    </row>
    <row r="61" spans="1:13">
      <c r="A61" s="43" t="s">
        <v>74</v>
      </c>
      <c r="B61" s="20" t="s">
        <v>75</v>
      </c>
      <c r="C61" s="21">
        <v>60</v>
      </c>
      <c r="D61" s="18">
        <v>0.54</v>
      </c>
      <c r="E61" s="18">
        <v>2.04</v>
      </c>
      <c r="F61" s="18">
        <v>5.04</v>
      </c>
      <c r="G61" s="18">
        <v>40.200000000000003</v>
      </c>
      <c r="H61" s="18">
        <v>11.48</v>
      </c>
      <c r="I61" s="18">
        <v>13.86</v>
      </c>
      <c r="J61" s="18">
        <v>0.47</v>
      </c>
      <c r="K61" s="18">
        <v>0.02</v>
      </c>
      <c r="L61" s="18">
        <v>0.02</v>
      </c>
      <c r="M61" s="18">
        <v>1.26</v>
      </c>
    </row>
    <row r="62" spans="1:13">
      <c r="A62" s="22" t="s">
        <v>76</v>
      </c>
      <c r="B62" s="19" t="s">
        <v>77</v>
      </c>
      <c r="C62" s="18" t="s">
        <v>36</v>
      </c>
      <c r="D62" s="18">
        <v>8.42</v>
      </c>
      <c r="E62" s="18">
        <v>5.25</v>
      </c>
      <c r="F62" s="18">
        <v>34.75</v>
      </c>
      <c r="G62" s="18">
        <v>223.33</v>
      </c>
      <c r="H62" s="18">
        <v>12.94</v>
      </c>
      <c r="I62" s="18">
        <v>122.43</v>
      </c>
      <c r="J62" s="18">
        <v>4.1900000000000004</v>
      </c>
      <c r="K62" s="18">
        <v>0.18</v>
      </c>
      <c r="L62" s="18">
        <v>0.11</v>
      </c>
      <c r="M62" s="18">
        <v>0</v>
      </c>
    </row>
    <row r="63" spans="1:13" s="50" customFormat="1">
      <c r="A63" s="12" t="s">
        <v>78</v>
      </c>
      <c r="B63" s="13" t="s">
        <v>79</v>
      </c>
      <c r="C63" s="14" t="s">
        <v>70</v>
      </c>
      <c r="D63" s="15">
        <v>13.8</v>
      </c>
      <c r="E63" s="15">
        <v>11.1</v>
      </c>
      <c r="F63" s="15">
        <v>11.1</v>
      </c>
      <c r="G63" s="15">
        <v>200</v>
      </c>
      <c r="H63" s="15">
        <v>25.42</v>
      </c>
      <c r="I63" s="15">
        <v>20.87</v>
      </c>
      <c r="J63" s="15">
        <v>1</v>
      </c>
      <c r="K63" s="15">
        <v>7.0000000000000007E-2</v>
      </c>
      <c r="L63" s="15">
        <v>0.1</v>
      </c>
      <c r="M63" s="15">
        <v>0.81</v>
      </c>
    </row>
    <row r="64" spans="1:13">
      <c r="A64" s="43" t="s">
        <v>80</v>
      </c>
      <c r="B64" s="20" t="s">
        <v>81</v>
      </c>
      <c r="C64" s="18">
        <v>40</v>
      </c>
      <c r="D64" s="27">
        <v>0.4</v>
      </c>
      <c r="E64" s="27">
        <v>1.84</v>
      </c>
      <c r="F64" s="27">
        <v>2.4</v>
      </c>
      <c r="G64" s="27">
        <v>28</v>
      </c>
      <c r="H64" s="27">
        <v>2</v>
      </c>
      <c r="I64" s="27">
        <v>2.8</v>
      </c>
      <c r="J64" s="27">
        <v>0.12</v>
      </c>
      <c r="K64" s="27">
        <v>1.6E-2</v>
      </c>
      <c r="L64" s="27">
        <v>1.6E-2</v>
      </c>
      <c r="M64" s="27">
        <v>0.8</v>
      </c>
    </row>
    <row r="65" spans="1:13">
      <c r="A65" s="22" t="s">
        <v>82</v>
      </c>
      <c r="B65" s="19" t="s">
        <v>83</v>
      </c>
      <c r="C65" s="21">
        <v>180</v>
      </c>
      <c r="D65" s="18">
        <v>0.09</v>
      </c>
      <c r="E65" s="18">
        <v>0.03</v>
      </c>
      <c r="F65" s="18">
        <v>8.91</v>
      </c>
      <c r="G65" s="18">
        <v>31.5</v>
      </c>
      <c r="H65" s="18">
        <v>0.23</v>
      </c>
      <c r="I65" s="18">
        <v>0</v>
      </c>
      <c r="J65" s="18">
        <v>0.03</v>
      </c>
      <c r="K65" s="18">
        <v>0</v>
      </c>
      <c r="L65" s="18">
        <v>0</v>
      </c>
      <c r="M65" s="18">
        <v>0</v>
      </c>
    </row>
    <row r="66" spans="1:13">
      <c r="A66" s="43"/>
      <c r="B66" s="20" t="s">
        <v>51</v>
      </c>
      <c r="C66" s="21">
        <v>30</v>
      </c>
      <c r="D66" s="18">
        <v>2.2799999999999998</v>
      </c>
      <c r="E66" s="18">
        <v>0.27</v>
      </c>
      <c r="F66" s="18">
        <v>14.91</v>
      </c>
      <c r="G66" s="18">
        <v>67.8</v>
      </c>
      <c r="H66" s="18">
        <v>7.8</v>
      </c>
      <c r="I66" s="18">
        <v>10.5</v>
      </c>
      <c r="J66" s="18">
        <v>0.48</v>
      </c>
      <c r="K66" s="18">
        <v>4.8000000000000001E-2</v>
      </c>
      <c r="L66" s="18">
        <v>2.4E-2</v>
      </c>
      <c r="M66" s="18">
        <v>0</v>
      </c>
    </row>
    <row r="67" spans="1:13">
      <c r="A67" s="7"/>
      <c r="B67" s="25"/>
      <c r="C67" s="8"/>
      <c r="D67" s="18"/>
      <c r="E67" s="18"/>
      <c r="F67" s="18"/>
      <c r="G67" s="18"/>
      <c r="H67" s="18"/>
      <c r="I67" s="18"/>
      <c r="J67" s="18"/>
      <c r="K67" s="18"/>
      <c r="L67" s="18"/>
      <c r="M67" s="18"/>
    </row>
    <row r="68" spans="1:13">
      <c r="A68" s="108" t="s">
        <v>29</v>
      </c>
      <c r="B68" s="108"/>
      <c r="C68" s="2"/>
      <c r="D68" s="5">
        <f t="shared" ref="D68:M68" si="10">D61+D62+D63+D64+D65+D66+D67</f>
        <v>25.53</v>
      </c>
      <c r="E68" s="5">
        <f t="shared" si="10"/>
        <v>20.53</v>
      </c>
      <c r="F68" s="5">
        <f t="shared" si="10"/>
        <v>77.11</v>
      </c>
      <c r="G68" s="5">
        <f t="shared" si="10"/>
        <v>590.82999999999993</v>
      </c>
      <c r="H68" s="5">
        <f t="shared" si="10"/>
        <v>59.87</v>
      </c>
      <c r="I68" s="5">
        <f t="shared" si="10"/>
        <v>170.46000000000004</v>
      </c>
      <c r="J68" s="5">
        <f t="shared" si="10"/>
        <v>6.2900000000000009</v>
      </c>
      <c r="K68" s="5">
        <f t="shared" si="10"/>
        <v>0.33400000000000002</v>
      </c>
      <c r="L68" s="5">
        <f t="shared" si="10"/>
        <v>0.27</v>
      </c>
      <c r="M68" s="5">
        <f t="shared" si="10"/>
        <v>2.87</v>
      </c>
    </row>
    <row r="69" spans="1:13">
      <c r="A69" s="109" t="s">
        <v>30</v>
      </c>
      <c r="B69" s="109"/>
      <c r="C69" s="109"/>
      <c r="D69" s="9">
        <f t="shared" ref="D69:M69" si="11">D68*100/D117</f>
        <v>132.62337662337663</v>
      </c>
      <c r="E69" s="9">
        <f t="shared" si="11"/>
        <v>103.9493670886076</v>
      </c>
      <c r="F69" s="9">
        <f t="shared" si="11"/>
        <v>92.071641791044783</v>
      </c>
      <c r="G69" s="9">
        <f t="shared" si="11"/>
        <v>100.56680851063828</v>
      </c>
      <c r="H69" s="9">
        <f t="shared" si="11"/>
        <v>21.77090909090909</v>
      </c>
      <c r="I69" s="9">
        <f t="shared" si="11"/>
        <v>272.73600000000005</v>
      </c>
      <c r="J69" s="9">
        <f t="shared" si="11"/>
        <v>209.66666666666671</v>
      </c>
      <c r="K69" s="9">
        <f t="shared" si="11"/>
        <v>111.33333333333333</v>
      </c>
      <c r="L69" s="9">
        <f t="shared" si="11"/>
        <v>77.142857142857153</v>
      </c>
      <c r="M69" s="9">
        <f t="shared" si="11"/>
        <v>19.133333333333333</v>
      </c>
    </row>
    <row r="70" spans="1:13">
      <c r="A70" s="106" t="s">
        <v>84</v>
      </c>
      <c r="B70" s="106"/>
      <c r="C70" s="106"/>
      <c r="D70" s="106"/>
      <c r="E70" s="106"/>
      <c r="F70" s="106"/>
      <c r="G70" s="106"/>
      <c r="H70" s="106"/>
      <c r="I70" s="106"/>
      <c r="J70" s="106"/>
      <c r="K70" s="107"/>
      <c r="L70" s="107"/>
      <c r="M70" s="106"/>
    </row>
    <row r="71" spans="1:13">
      <c r="A71" s="106" t="s">
        <v>18</v>
      </c>
      <c r="B71" s="106"/>
      <c r="C71" s="106"/>
      <c r="D71" s="106"/>
      <c r="E71" s="106"/>
      <c r="F71" s="106"/>
      <c r="G71" s="106"/>
      <c r="H71" s="106"/>
      <c r="I71" s="106"/>
      <c r="J71" s="106"/>
      <c r="K71" s="106"/>
      <c r="L71" s="106"/>
      <c r="M71" s="106"/>
    </row>
    <row r="72" spans="1:13">
      <c r="A72" s="43" t="s">
        <v>85</v>
      </c>
      <c r="B72" s="20" t="s">
        <v>86</v>
      </c>
      <c r="C72" s="21">
        <v>60</v>
      </c>
      <c r="D72" s="18">
        <v>0.54</v>
      </c>
      <c r="E72" s="18">
        <v>3.06</v>
      </c>
      <c r="F72" s="18">
        <v>4.9800000000000004</v>
      </c>
      <c r="G72" s="18">
        <v>49.2</v>
      </c>
      <c r="H72" s="18">
        <v>12.5</v>
      </c>
      <c r="I72" s="18">
        <v>7.26</v>
      </c>
      <c r="J72" s="18">
        <v>0.72</v>
      </c>
      <c r="K72" s="18">
        <v>0.02</v>
      </c>
      <c r="L72" s="18">
        <v>0.02</v>
      </c>
      <c r="M72" s="18">
        <v>4.8</v>
      </c>
    </row>
    <row r="73" spans="1:13">
      <c r="A73" s="22" t="s">
        <v>34</v>
      </c>
      <c r="B73" s="19" t="s">
        <v>35</v>
      </c>
      <c r="C73" s="18" t="s">
        <v>36</v>
      </c>
      <c r="D73" s="18">
        <v>15.08</v>
      </c>
      <c r="E73" s="18">
        <v>4.92</v>
      </c>
      <c r="F73" s="18">
        <v>35.42</v>
      </c>
      <c r="G73" s="18">
        <v>248.33</v>
      </c>
      <c r="H73" s="18">
        <v>84.17</v>
      </c>
      <c r="I73" s="18">
        <v>76.239999999999995</v>
      </c>
      <c r="J73" s="18">
        <v>4.96</v>
      </c>
      <c r="K73" s="18">
        <v>0.52</v>
      </c>
      <c r="L73" s="18">
        <v>0.11</v>
      </c>
      <c r="M73" s="18">
        <v>0</v>
      </c>
    </row>
    <row r="74" spans="1:13">
      <c r="A74" s="22" t="s">
        <v>87</v>
      </c>
      <c r="B74" s="19" t="s">
        <v>88</v>
      </c>
      <c r="C74" s="21">
        <v>90</v>
      </c>
      <c r="D74" s="18">
        <v>13.5</v>
      </c>
      <c r="E74" s="18">
        <v>10.98</v>
      </c>
      <c r="F74" s="18">
        <v>7.2</v>
      </c>
      <c r="G74" s="18">
        <v>182.7</v>
      </c>
      <c r="H74" s="18">
        <v>34.380000000000003</v>
      </c>
      <c r="I74" s="18">
        <v>25.57</v>
      </c>
      <c r="J74" s="18">
        <v>1.22</v>
      </c>
      <c r="K74" s="18">
        <v>0.05</v>
      </c>
      <c r="L74" s="18">
        <v>0.14000000000000001</v>
      </c>
      <c r="M74" s="18">
        <v>0.5</v>
      </c>
    </row>
    <row r="75" spans="1:13">
      <c r="A75" s="22" t="s">
        <v>89</v>
      </c>
      <c r="B75" s="19" t="s">
        <v>90</v>
      </c>
      <c r="C75" s="21">
        <v>180</v>
      </c>
      <c r="D75" s="18">
        <v>0.9</v>
      </c>
      <c r="E75" s="18">
        <v>0.05</v>
      </c>
      <c r="F75" s="18">
        <v>24.75</v>
      </c>
      <c r="G75" s="18">
        <v>99</v>
      </c>
      <c r="H75" s="18">
        <v>25.82</v>
      </c>
      <c r="I75" s="18">
        <v>16.440000000000001</v>
      </c>
      <c r="J75" s="18">
        <v>0.55000000000000004</v>
      </c>
      <c r="K75" s="18">
        <v>0.01</v>
      </c>
      <c r="L75" s="18">
        <v>0.03</v>
      </c>
      <c r="M75" s="18">
        <v>0.28999999999999998</v>
      </c>
    </row>
    <row r="76" spans="1:13">
      <c r="A76" s="7"/>
      <c r="B76" s="25" t="s">
        <v>28</v>
      </c>
      <c r="C76" s="8">
        <v>30</v>
      </c>
      <c r="D76" s="18">
        <v>2.04</v>
      </c>
      <c r="E76" s="18">
        <v>0.36</v>
      </c>
      <c r="F76" s="18">
        <v>13.92</v>
      </c>
      <c r="G76" s="18">
        <v>64.5</v>
      </c>
      <c r="H76" s="18">
        <v>9</v>
      </c>
      <c r="I76" s="18">
        <v>13.8</v>
      </c>
      <c r="J76" s="18">
        <v>0.69</v>
      </c>
      <c r="K76" s="18">
        <v>4.8000000000000001E-2</v>
      </c>
      <c r="L76" s="18">
        <v>2.7E-2</v>
      </c>
      <c r="M76" s="18">
        <v>0</v>
      </c>
    </row>
    <row r="77" spans="1:13">
      <c r="A77" s="43"/>
      <c r="B77" s="20"/>
      <c r="C77" s="21"/>
      <c r="D77" s="18"/>
      <c r="E77" s="18"/>
      <c r="F77" s="18"/>
      <c r="G77" s="18"/>
      <c r="H77" s="18"/>
      <c r="I77" s="18"/>
      <c r="J77" s="18"/>
      <c r="K77" s="18"/>
      <c r="L77" s="18"/>
      <c r="M77" s="18"/>
    </row>
    <row r="78" spans="1:13">
      <c r="A78" s="3"/>
      <c r="B78" s="4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</row>
    <row r="79" spans="1:13">
      <c r="A79" s="108" t="s">
        <v>29</v>
      </c>
      <c r="B79" s="108"/>
      <c r="C79" s="2"/>
      <c r="D79" s="5">
        <f t="shared" ref="D79:M79" si="12">D72+D73+D74+D75+D76+D77+D78</f>
        <v>32.06</v>
      </c>
      <c r="E79" s="5">
        <f t="shared" si="12"/>
        <v>19.37</v>
      </c>
      <c r="F79" s="5">
        <f t="shared" si="12"/>
        <v>86.27000000000001</v>
      </c>
      <c r="G79" s="5">
        <f t="shared" si="12"/>
        <v>643.73</v>
      </c>
      <c r="H79" s="5">
        <f t="shared" si="12"/>
        <v>165.87</v>
      </c>
      <c r="I79" s="5">
        <f t="shared" si="12"/>
        <v>139.31</v>
      </c>
      <c r="J79" s="5">
        <f t="shared" si="12"/>
        <v>8.1399999999999988</v>
      </c>
      <c r="K79" s="5">
        <f t="shared" si="12"/>
        <v>0.64800000000000013</v>
      </c>
      <c r="L79" s="5">
        <f t="shared" si="12"/>
        <v>0.32700000000000007</v>
      </c>
      <c r="M79" s="5">
        <f t="shared" si="12"/>
        <v>5.59</v>
      </c>
    </row>
    <row r="80" spans="1:13">
      <c r="A80" s="109" t="s">
        <v>30</v>
      </c>
      <c r="B80" s="109"/>
      <c r="C80" s="109"/>
      <c r="D80" s="9">
        <f t="shared" ref="D80:M80" si="13">D79*100/D117</f>
        <v>166.54545454545453</v>
      </c>
      <c r="E80" s="9">
        <f t="shared" si="13"/>
        <v>98.075949367088612</v>
      </c>
      <c r="F80" s="9">
        <f t="shared" si="13"/>
        <v>103.00895522388062</v>
      </c>
      <c r="G80" s="9">
        <f t="shared" si="13"/>
        <v>109.57106382978724</v>
      </c>
      <c r="H80" s="9">
        <f t="shared" si="13"/>
        <v>60.316363636363633</v>
      </c>
      <c r="I80" s="9">
        <f t="shared" si="13"/>
        <v>222.89599999999999</v>
      </c>
      <c r="J80" s="9">
        <f t="shared" si="13"/>
        <v>271.33333333333331</v>
      </c>
      <c r="K80" s="9">
        <f t="shared" si="13"/>
        <v>216.00000000000006</v>
      </c>
      <c r="L80" s="9">
        <f t="shared" si="13"/>
        <v>93.428571428571459</v>
      </c>
      <c r="M80" s="9">
        <f t="shared" si="13"/>
        <v>37.266666666666666</v>
      </c>
    </row>
    <row r="81" spans="1:13">
      <c r="A81" s="110" t="s">
        <v>91</v>
      </c>
      <c r="B81" s="110"/>
      <c r="C81" s="110"/>
      <c r="D81" s="110"/>
      <c r="E81" s="110"/>
      <c r="F81" s="110"/>
      <c r="G81" s="110"/>
      <c r="H81" s="110"/>
      <c r="I81" s="110"/>
      <c r="J81" s="110"/>
      <c r="K81" s="111"/>
      <c r="L81" s="111"/>
      <c r="M81" s="110"/>
    </row>
    <row r="82" spans="1:13" s="51" customFormat="1" ht="18" customHeight="1">
      <c r="A82" s="106" t="s">
        <v>18</v>
      </c>
      <c r="B82" s="106"/>
      <c r="C82" s="106"/>
      <c r="D82" s="106"/>
      <c r="E82" s="106"/>
      <c r="F82" s="106"/>
      <c r="G82" s="106"/>
      <c r="H82" s="106"/>
      <c r="I82" s="106"/>
      <c r="J82" s="106"/>
      <c r="K82" s="106"/>
      <c r="L82" s="106"/>
      <c r="M82" s="106"/>
    </row>
    <row r="83" spans="1:13">
      <c r="A83" s="43" t="s">
        <v>92</v>
      </c>
      <c r="B83" s="20" t="s">
        <v>93</v>
      </c>
      <c r="C83" s="21">
        <v>60</v>
      </c>
      <c r="D83" s="18">
        <v>0.9</v>
      </c>
      <c r="E83" s="18">
        <v>2.76</v>
      </c>
      <c r="F83" s="18">
        <v>6.6</v>
      </c>
      <c r="G83" s="18">
        <v>54.6</v>
      </c>
      <c r="H83" s="18">
        <v>22.86</v>
      </c>
      <c r="I83" s="18">
        <v>11.72</v>
      </c>
      <c r="J83" s="18">
        <v>0.56999999999999995</v>
      </c>
      <c r="K83" s="18">
        <v>0.02</v>
      </c>
      <c r="L83" s="18">
        <v>0.02</v>
      </c>
      <c r="M83" s="18">
        <v>8.2200000000000006</v>
      </c>
    </row>
    <row r="84" spans="1:13">
      <c r="A84" s="22" t="s">
        <v>21</v>
      </c>
      <c r="B84" s="19" t="s">
        <v>22</v>
      </c>
      <c r="C84" s="21">
        <v>150</v>
      </c>
      <c r="D84" s="18">
        <v>3.08</v>
      </c>
      <c r="E84" s="18">
        <v>5.25</v>
      </c>
      <c r="F84" s="18">
        <v>19.5</v>
      </c>
      <c r="G84" s="18">
        <v>140</v>
      </c>
      <c r="H84" s="18">
        <v>36.409999999999997</v>
      </c>
      <c r="I84" s="18">
        <v>29.38</v>
      </c>
      <c r="J84" s="18">
        <v>1.07</v>
      </c>
      <c r="K84" s="18">
        <v>0.12</v>
      </c>
      <c r="L84" s="18">
        <v>0.1</v>
      </c>
      <c r="M84" s="18">
        <v>5.18</v>
      </c>
    </row>
    <row r="85" spans="1:13">
      <c r="A85" s="22" t="s">
        <v>94</v>
      </c>
      <c r="B85" s="29" t="s">
        <v>95</v>
      </c>
      <c r="C85" s="18">
        <v>90</v>
      </c>
      <c r="D85" s="23">
        <v>22.23</v>
      </c>
      <c r="E85" s="23">
        <v>17.190000000000001</v>
      </c>
      <c r="F85" s="23">
        <v>10.35</v>
      </c>
      <c r="G85" s="23">
        <v>287.10000000000002</v>
      </c>
      <c r="H85" s="23">
        <v>47.34</v>
      </c>
      <c r="I85" s="23">
        <v>30.24</v>
      </c>
      <c r="J85" s="23">
        <v>2.42</v>
      </c>
      <c r="K85" s="23">
        <v>0.08</v>
      </c>
      <c r="L85" s="23">
        <v>0.11</v>
      </c>
      <c r="M85" s="23">
        <v>4.46</v>
      </c>
    </row>
    <row r="86" spans="1:13">
      <c r="A86" s="22" t="s">
        <v>40</v>
      </c>
      <c r="B86" s="19" t="s">
        <v>41</v>
      </c>
      <c r="C86" s="21">
        <v>180</v>
      </c>
      <c r="D86" s="18">
        <v>0.18</v>
      </c>
      <c r="E86" s="18">
        <v>0.04</v>
      </c>
      <c r="F86" s="18">
        <v>9.18</v>
      </c>
      <c r="G86" s="18">
        <v>36.9</v>
      </c>
      <c r="H86" s="18">
        <v>2.79</v>
      </c>
      <c r="I86" s="18">
        <v>0.76</v>
      </c>
      <c r="J86" s="18">
        <v>0.06</v>
      </c>
      <c r="K86" s="18">
        <v>0</v>
      </c>
      <c r="L86" s="18">
        <v>0</v>
      </c>
      <c r="M86" s="18">
        <v>2.52</v>
      </c>
    </row>
    <row r="87" spans="1:13">
      <c r="A87" s="43"/>
      <c r="B87" s="20" t="s">
        <v>51</v>
      </c>
      <c r="C87" s="21">
        <v>20</v>
      </c>
      <c r="D87" s="18">
        <v>1.52</v>
      </c>
      <c r="E87" s="18">
        <v>0.18</v>
      </c>
      <c r="F87" s="18">
        <v>9.94</v>
      </c>
      <c r="G87" s="18">
        <v>45.2</v>
      </c>
      <c r="H87" s="18">
        <v>5.2</v>
      </c>
      <c r="I87" s="18">
        <v>7</v>
      </c>
      <c r="J87" s="18">
        <v>0.32</v>
      </c>
      <c r="K87" s="18">
        <v>0.03</v>
      </c>
      <c r="L87" s="18">
        <v>0.02</v>
      </c>
      <c r="M87" s="18">
        <v>0</v>
      </c>
    </row>
    <row r="88" spans="1:13">
      <c r="A88" s="7"/>
      <c r="B88" s="25" t="s">
        <v>28</v>
      </c>
      <c r="C88" s="8">
        <v>20</v>
      </c>
      <c r="D88" s="18">
        <v>1.36</v>
      </c>
      <c r="E88" s="18">
        <v>0.24</v>
      </c>
      <c r="F88" s="18">
        <v>9.2799999999999994</v>
      </c>
      <c r="G88" s="18">
        <v>43</v>
      </c>
      <c r="H88" s="18">
        <v>6</v>
      </c>
      <c r="I88" s="18">
        <v>9.1999999999999993</v>
      </c>
      <c r="J88" s="18">
        <v>0.46</v>
      </c>
      <c r="K88" s="18">
        <v>0.03</v>
      </c>
      <c r="L88" s="18">
        <v>0.02</v>
      </c>
      <c r="M88" s="18">
        <v>0</v>
      </c>
    </row>
    <row r="89" spans="1:13">
      <c r="A89" s="3"/>
      <c r="B89" s="4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</row>
    <row r="90" spans="1:13">
      <c r="A90" s="108" t="s">
        <v>29</v>
      </c>
      <c r="B90" s="108"/>
      <c r="C90" s="2"/>
      <c r="D90" s="5">
        <f>D83+D84+D85+D86+D87+D88+D89</f>
        <v>29.27</v>
      </c>
      <c r="E90" s="5">
        <f t="shared" ref="E90:M90" si="14">E83+E84+E85+E86+E87+E88+E89</f>
        <v>25.66</v>
      </c>
      <c r="F90" s="5">
        <f t="shared" si="14"/>
        <v>64.849999999999994</v>
      </c>
      <c r="G90" s="5">
        <f t="shared" si="14"/>
        <v>606.80000000000007</v>
      </c>
      <c r="H90" s="5">
        <f t="shared" si="14"/>
        <v>120.60000000000001</v>
      </c>
      <c r="I90" s="5">
        <f t="shared" si="14"/>
        <v>88.300000000000011</v>
      </c>
      <c r="J90" s="5">
        <f t="shared" si="14"/>
        <v>4.9000000000000004</v>
      </c>
      <c r="K90" s="5">
        <f t="shared" si="14"/>
        <v>0.27999999999999997</v>
      </c>
      <c r="L90" s="5">
        <f t="shared" si="14"/>
        <v>0.27</v>
      </c>
      <c r="M90" s="5">
        <f t="shared" si="14"/>
        <v>20.38</v>
      </c>
    </row>
    <row r="91" spans="1:13">
      <c r="A91" s="109" t="s">
        <v>30</v>
      </c>
      <c r="B91" s="109"/>
      <c r="C91" s="109"/>
      <c r="D91" s="9">
        <f t="shared" ref="D91:M91" si="15">D90*100/D117</f>
        <v>152.05194805194805</v>
      </c>
      <c r="E91" s="9">
        <f t="shared" si="15"/>
        <v>129.92405063291139</v>
      </c>
      <c r="F91" s="9">
        <f t="shared" si="15"/>
        <v>77.432835820895505</v>
      </c>
      <c r="G91" s="9">
        <f t="shared" si="15"/>
        <v>103.28510638297874</v>
      </c>
      <c r="H91" s="9">
        <f t="shared" si="15"/>
        <v>43.854545454545452</v>
      </c>
      <c r="I91" s="9">
        <f t="shared" si="15"/>
        <v>141.28000000000003</v>
      </c>
      <c r="J91" s="9">
        <f t="shared" si="15"/>
        <v>163.33333333333334</v>
      </c>
      <c r="K91" s="9">
        <f t="shared" si="15"/>
        <v>93.333333333333329</v>
      </c>
      <c r="L91" s="9">
        <f t="shared" si="15"/>
        <v>77.142857142857153</v>
      </c>
      <c r="M91" s="9">
        <f t="shared" si="15"/>
        <v>135.86666666666667</v>
      </c>
    </row>
    <row r="92" spans="1:13">
      <c r="A92" s="106" t="s">
        <v>96</v>
      </c>
      <c r="B92" s="106"/>
      <c r="C92" s="106"/>
      <c r="D92" s="106"/>
      <c r="E92" s="106"/>
      <c r="F92" s="106"/>
      <c r="G92" s="106"/>
      <c r="H92" s="106"/>
      <c r="I92" s="106"/>
      <c r="J92" s="106"/>
      <c r="K92" s="107"/>
      <c r="L92" s="107"/>
      <c r="M92" s="106"/>
    </row>
    <row r="93" spans="1:13">
      <c r="A93" s="106" t="s">
        <v>18</v>
      </c>
      <c r="B93" s="106"/>
      <c r="C93" s="106"/>
      <c r="D93" s="106"/>
      <c r="E93" s="106"/>
      <c r="F93" s="106"/>
      <c r="G93" s="106"/>
      <c r="H93" s="106"/>
      <c r="I93" s="106"/>
      <c r="J93" s="106"/>
      <c r="K93" s="106"/>
      <c r="L93" s="106"/>
      <c r="M93" s="106"/>
    </row>
    <row r="94" spans="1:13">
      <c r="A94" s="43" t="s">
        <v>97</v>
      </c>
      <c r="B94" s="20" t="s">
        <v>98</v>
      </c>
      <c r="C94" s="21">
        <v>60</v>
      </c>
      <c r="D94" s="18">
        <v>0.96</v>
      </c>
      <c r="E94" s="18">
        <v>5.4</v>
      </c>
      <c r="F94" s="18">
        <v>5.46</v>
      </c>
      <c r="G94" s="18">
        <v>74.400000000000006</v>
      </c>
      <c r="H94" s="18">
        <v>25.5</v>
      </c>
      <c r="I94" s="18">
        <v>8.92</v>
      </c>
      <c r="J94" s="18">
        <v>0.61</v>
      </c>
      <c r="K94" s="18">
        <v>0.02</v>
      </c>
      <c r="L94" s="18">
        <v>0.02</v>
      </c>
      <c r="M94" s="18">
        <v>10.5</v>
      </c>
    </row>
    <row r="95" spans="1:13">
      <c r="A95" s="22" t="s">
        <v>45</v>
      </c>
      <c r="B95" s="19" t="s">
        <v>46</v>
      </c>
      <c r="C95" s="18" t="s">
        <v>36</v>
      </c>
      <c r="D95" s="18">
        <v>5.5</v>
      </c>
      <c r="E95" s="18">
        <v>4.17</v>
      </c>
      <c r="F95" s="18">
        <v>33.33</v>
      </c>
      <c r="G95" s="18">
        <v>195.83</v>
      </c>
      <c r="H95" s="18">
        <v>9.31</v>
      </c>
      <c r="I95" s="18">
        <v>7.31</v>
      </c>
      <c r="J95" s="18">
        <v>0.74</v>
      </c>
      <c r="K95" s="18">
        <v>0.06</v>
      </c>
      <c r="L95" s="18">
        <v>0.02</v>
      </c>
      <c r="M95" s="18">
        <v>0</v>
      </c>
    </row>
    <row r="96" spans="1:13">
      <c r="A96" s="22" t="s">
        <v>99</v>
      </c>
      <c r="B96" s="19" t="s">
        <v>100</v>
      </c>
      <c r="C96" s="21">
        <v>90</v>
      </c>
      <c r="D96" s="18">
        <v>12.6</v>
      </c>
      <c r="E96" s="18">
        <v>10.98</v>
      </c>
      <c r="F96" s="18">
        <v>9.09</v>
      </c>
      <c r="G96" s="18">
        <v>186.3</v>
      </c>
      <c r="H96" s="18">
        <v>31.98</v>
      </c>
      <c r="I96" s="18">
        <v>23.89</v>
      </c>
      <c r="J96" s="18">
        <v>1.03</v>
      </c>
      <c r="K96" s="18">
        <v>7.0000000000000007E-2</v>
      </c>
      <c r="L96" s="18">
        <v>0.14000000000000001</v>
      </c>
      <c r="M96" s="18">
        <v>0.11</v>
      </c>
    </row>
    <row r="97" spans="1:13">
      <c r="A97" s="22" t="s">
        <v>60</v>
      </c>
      <c r="B97" s="19" t="s">
        <v>61</v>
      </c>
      <c r="C97" s="21">
        <v>180</v>
      </c>
      <c r="D97" s="18">
        <v>2.61</v>
      </c>
      <c r="E97" s="18">
        <v>2.52</v>
      </c>
      <c r="F97" s="18">
        <v>13.41</v>
      </c>
      <c r="G97" s="18">
        <v>84.6</v>
      </c>
      <c r="H97" s="18">
        <v>95.27</v>
      </c>
      <c r="I97" s="18">
        <v>10.96</v>
      </c>
      <c r="J97" s="18">
        <v>0.1</v>
      </c>
      <c r="K97" s="18">
        <v>0.03</v>
      </c>
      <c r="L97" s="18">
        <v>0.01</v>
      </c>
      <c r="M97" s="18">
        <v>0.47</v>
      </c>
    </row>
    <row r="98" spans="1:13">
      <c r="A98" s="43"/>
      <c r="B98" s="20" t="s">
        <v>51</v>
      </c>
      <c r="C98" s="21">
        <v>20</v>
      </c>
      <c r="D98" s="18">
        <v>1.52</v>
      </c>
      <c r="E98" s="18">
        <v>0.18</v>
      </c>
      <c r="F98" s="18">
        <v>9.94</v>
      </c>
      <c r="G98" s="18">
        <v>45.2</v>
      </c>
      <c r="H98" s="18">
        <v>5.2</v>
      </c>
      <c r="I98" s="18">
        <v>7</v>
      </c>
      <c r="J98" s="18">
        <v>0.32</v>
      </c>
      <c r="K98" s="18">
        <v>0.03</v>
      </c>
      <c r="L98" s="18">
        <v>0.02</v>
      </c>
      <c r="M98" s="18">
        <v>0</v>
      </c>
    </row>
    <row r="99" spans="1:13">
      <c r="A99" s="7"/>
      <c r="B99" s="25" t="s">
        <v>28</v>
      </c>
      <c r="C99" s="8">
        <v>20</v>
      </c>
      <c r="D99" s="18">
        <v>1.36</v>
      </c>
      <c r="E99" s="18">
        <v>0.24</v>
      </c>
      <c r="F99" s="18">
        <v>9.2799999999999994</v>
      </c>
      <c r="G99" s="18">
        <v>43</v>
      </c>
      <c r="H99" s="18">
        <v>6</v>
      </c>
      <c r="I99" s="18">
        <v>9.1999999999999993</v>
      </c>
      <c r="J99" s="18">
        <v>0.46</v>
      </c>
      <c r="K99" s="18">
        <v>0.03</v>
      </c>
      <c r="L99" s="18">
        <v>0.02</v>
      </c>
      <c r="M99" s="18">
        <v>0</v>
      </c>
    </row>
    <row r="100" spans="1:13">
      <c r="A100" s="3"/>
      <c r="B100" s="4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</row>
    <row r="101" spans="1:13">
      <c r="A101" s="108" t="s">
        <v>29</v>
      </c>
      <c r="B101" s="108"/>
      <c r="C101" s="2"/>
      <c r="D101" s="5">
        <f>D94+D95+D96+D97+D98+D99+D100</f>
        <v>24.549999999999997</v>
      </c>
      <c r="E101" s="5">
        <f t="shared" ref="E101:L101" si="16">E94+E95+E96+E97+E98+E99+E100</f>
        <v>23.49</v>
      </c>
      <c r="F101" s="5">
        <f t="shared" si="16"/>
        <v>80.509999999999991</v>
      </c>
      <c r="G101" s="5">
        <f t="shared" si="16"/>
        <v>629.33000000000004</v>
      </c>
      <c r="H101" s="5">
        <f t="shared" si="16"/>
        <v>173.26</v>
      </c>
      <c r="I101" s="5">
        <f t="shared" si="16"/>
        <v>67.28</v>
      </c>
      <c r="J101" s="5">
        <f t="shared" si="16"/>
        <v>3.26</v>
      </c>
      <c r="K101" s="5">
        <f t="shared" si="16"/>
        <v>0.24000000000000002</v>
      </c>
      <c r="L101" s="5">
        <f t="shared" si="16"/>
        <v>0.23</v>
      </c>
      <c r="M101" s="5">
        <f>M94+M95+M96+M97+M98+M99+M100</f>
        <v>11.08</v>
      </c>
    </row>
    <row r="102" spans="1:13">
      <c r="A102" s="109" t="s">
        <v>30</v>
      </c>
      <c r="B102" s="109"/>
      <c r="C102" s="109"/>
      <c r="D102" s="9">
        <f t="shared" ref="D102:M102" si="17">D101*100/D117</f>
        <v>127.53246753246751</v>
      </c>
      <c r="E102" s="9">
        <f t="shared" si="17"/>
        <v>118.9367088607595</v>
      </c>
      <c r="F102" s="9">
        <f t="shared" si="17"/>
        <v>96.131343283582083</v>
      </c>
      <c r="G102" s="9">
        <f t="shared" si="17"/>
        <v>107.12000000000002</v>
      </c>
      <c r="H102" s="9">
        <f t="shared" si="17"/>
        <v>63.00363636363636</v>
      </c>
      <c r="I102" s="9">
        <f t="shared" si="17"/>
        <v>107.648</v>
      </c>
      <c r="J102" s="9">
        <f t="shared" si="17"/>
        <v>108.66666666666667</v>
      </c>
      <c r="K102" s="9">
        <f t="shared" si="17"/>
        <v>80.000000000000014</v>
      </c>
      <c r="L102" s="9">
        <f t="shared" si="17"/>
        <v>65.714285714285722</v>
      </c>
      <c r="M102" s="9">
        <f t="shared" si="17"/>
        <v>73.86666666666666</v>
      </c>
    </row>
    <row r="103" spans="1:13">
      <c r="A103" s="106" t="s">
        <v>101</v>
      </c>
      <c r="B103" s="106"/>
      <c r="C103" s="106"/>
      <c r="D103" s="106"/>
      <c r="E103" s="106"/>
      <c r="F103" s="106"/>
      <c r="G103" s="106"/>
      <c r="H103" s="106"/>
      <c r="I103" s="106"/>
      <c r="J103" s="106"/>
      <c r="K103" s="107"/>
      <c r="L103" s="107"/>
      <c r="M103" s="106"/>
    </row>
    <row r="104" spans="1:13">
      <c r="A104" s="106" t="s">
        <v>18</v>
      </c>
      <c r="B104" s="106"/>
      <c r="C104" s="106"/>
      <c r="D104" s="106"/>
      <c r="E104" s="106"/>
      <c r="F104" s="106"/>
      <c r="G104" s="106"/>
      <c r="H104" s="106"/>
      <c r="I104" s="106"/>
      <c r="J104" s="106"/>
      <c r="K104" s="106"/>
      <c r="L104" s="106"/>
      <c r="M104" s="106"/>
    </row>
    <row r="105" spans="1:13">
      <c r="A105" s="43" t="s">
        <v>102</v>
      </c>
      <c r="B105" s="20" t="s">
        <v>103</v>
      </c>
      <c r="C105" s="21">
        <v>60</v>
      </c>
      <c r="D105" s="18">
        <v>0.84</v>
      </c>
      <c r="E105" s="18">
        <v>4.92</v>
      </c>
      <c r="F105" s="18">
        <v>4.8</v>
      </c>
      <c r="G105" s="18">
        <v>66</v>
      </c>
      <c r="H105" s="18">
        <v>22.29</v>
      </c>
      <c r="I105" s="18">
        <v>12.1</v>
      </c>
      <c r="J105" s="18">
        <v>0.78</v>
      </c>
      <c r="K105" s="18">
        <v>0.01</v>
      </c>
      <c r="L105" s="18">
        <v>0.02</v>
      </c>
      <c r="M105" s="18">
        <v>5.44</v>
      </c>
    </row>
    <row r="106" spans="1:13">
      <c r="A106" s="22" t="s">
        <v>55</v>
      </c>
      <c r="B106" s="19" t="s">
        <v>56</v>
      </c>
      <c r="C106" s="18" t="s">
        <v>36</v>
      </c>
      <c r="D106" s="18">
        <v>3.67</v>
      </c>
      <c r="E106" s="18">
        <v>3.58</v>
      </c>
      <c r="F106" s="18">
        <v>37.67</v>
      </c>
      <c r="G106" s="18">
        <v>200.83</v>
      </c>
      <c r="H106" s="18">
        <v>55.3</v>
      </c>
      <c r="I106" s="18">
        <v>60.42</v>
      </c>
      <c r="J106" s="18">
        <v>1.22</v>
      </c>
      <c r="K106" s="18">
        <v>0.08</v>
      </c>
      <c r="L106" s="18">
        <v>0.06</v>
      </c>
      <c r="M106" s="18">
        <v>8.48</v>
      </c>
    </row>
    <row r="107" spans="1:13" s="50" customFormat="1">
      <c r="A107" s="12" t="s">
        <v>78</v>
      </c>
      <c r="B107" s="13" t="s">
        <v>104</v>
      </c>
      <c r="C107" s="14" t="s">
        <v>70</v>
      </c>
      <c r="D107" s="15">
        <v>13.8</v>
      </c>
      <c r="E107" s="15">
        <v>11.1</v>
      </c>
      <c r="F107" s="15">
        <v>11.1</v>
      </c>
      <c r="G107" s="15">
        <v>200</v>
      </c>
      <c r="H107" s="15">
        <v>25.42</v>
      </c>
      <c r="I107" s="15">
        <v>20.87</v>
      </c>
      <c r="J107" s="15">
        <v>1</v>
      </c>
      <c r="K107" s="15">
        <v>7.0000000000000007E-2</v>
      </c>
      <c r="L107" s="15">
        <v>0.1</v>
      </c>
      <c r="M107" s="15">
        <v>0.81</v>
      </c>
    </row>
    <row r="108" spans="1:13">
      <c r="A108" s="22" t="s">
        <v>654</v>
      </c>
      <c r="B108" s="19" t="s">
        <v>521</v>
      </c>
      <c r="C108" s="21">
        <v>200</v>
      </c>
      <c r="D108" s="99">
        <v>0.1</v>
      </c>
      <c r="E108" s="99">
        <v>0.1</v>
      </c>
      <c r="F108" s="99">
        <v>27.6</v>
      </c>
      <c r="G108" s="99">
        <v>109</v>
      </c>
      <c r="H108" s="99">
        <v>8.48</v>
      </c>
      <c r="I108" s="99">
        <v>2.66</v>
      </c>
      <c r="J108" s="99">
        <v>0.7</v>
      </c>
      <c r="K108" s="99">
        <v>0.01</v>
      </c>
      <c r="L108" s="99">
        <v>0.01</v>
      </c>
      <c r="M108" s="99">
        <v>1.36</v>
      </c>
    </row>
    <row r="109" spans="1:13">
      <c r="A109" s="43"/>
      <c r="B109" s="20" t="s">
        <v>51</v>
      </c>
      <c r="C109" s="21">
        <v>20</v>
      </c>
      <c r="D109" s="18">
        <v>1.52</v>
      </c>
      <c r="E109" s="18">
        <v>0.18</v>
      </c>
      <c r="F109" s="18">
        <v>9.94</v>
      </c>
      <c r="G109" s="18">
        <v>45.2</v>
      </c>
      <c r="H109" s="18">
        <v>5.2</v>
      </c>
      <c r="I109" s="18">
        <v>7</v>
      </c>
      <c r="J109" s="18">
        <v>0.32</v>
      </c>
      <c r="K109" s="18">
        <v>0.03</v>
      </c>
      <c r="L109" s="18">
        <v>0.02</v>
      </c>
      <c r="M109" s="18">
        <v>0</v>
      </c>
    </row>
    <row r="110" spans="1:13">
      <c r="A110" s="7"/>
      <c r="B110" s="25" t="s">
        <v>28</v>
      </c>
      <c r="C110" s="8">
        <v>20</v>
      </c>
      <c r="D110" s="18">
        <v>1.36</v>
      </c>
      <c r="E110" s="18">
        <v>0.24</v>
      </c>
      <c r="F110" s="18">
        <v>9.2799999999999994</v>
      </c>
      <c r="G110" s="18">
        <v>43</v>
      </c>
      <c r="H110" s="18">
        <v>6</v>
      </c>
      <c r="I110" s="18">
        <v>9.1999999999999993</v>
      </c>
      <c r="J110" s="18">
        <v>0.46</v>
      </c>
      <c r="K110" s="18">
        <v>0.03</v>
      </c>
      <c r="L110" s="18">
        <v>0.02</v>
      </c>
      <c r="M110" s="18">
        <v>0</v>
      </c>
    </row>
    <row r="111" spans="1:13">
      <c r="A111" s="3"/>
      <c r="B111" s="19"/>
      <c r="C111" s="18"/>
      <c r="D111" s="18"/>
      <c r="E111" s="18"/>
      <c r="F111" s="18"/>
      <c r="G111" s="18"/>
      <c r="H111" s="44"/>
      <c r="I111" s="44"/>
      <c r="J111" s="44"/>
      <c r="K111" s="44"/>
      <c r="L111" s="44"/>
      <c r="M111" s="44"/>
    </row>
    <row r="112" spans="1:13">
      <c r="A112" s="108" t="s">
        <v>29</v>
      </c>
      <c r="B112" s="108"/>
      <c r="C112" s="2"/>
      <c r="D112" s="5">
        <f>D105+D106+D107+D108+D109+D110+D111</f>
        <v>21.290000000000003</v>
      </c>
      <c r="E112" s="5">
        <f t="shared" ref="E112:M112" si="18">E105+E106+E107+E108+E109+E110+E111</f>
        <v>20.12</v>
      </c>
      <c r="F112" s="5">
        <f t="shared" si="18"/>
        <v>100.39</v>
      </c>
      <c r="G112" s="5">
        <f t="shared" si="18"/>
        <v>664.03000000000009</v>
      </c>
      <c r="H112" s="5">
        <f t="shared" si="18"/>
        <v>122.69000000000001</v>
      </c>
      <c r="I112" s="5">
        <f t="shared" si="18"/>
        <v>112.25</v>
      </c>
      <c r="J112" s="5">
        <f t="shared" si="18"/>
        <v>4.4800000000000004</v>
      </c>
      <c r="K112" s="5">
        <f t="shared" si="18"/>
        <v>0.23</v>
      </c>
      <c r="L112" s="5">
        <f t="shared" si="18"/>
        <v>0.22999999999999998</v>
      </c>
      <c r="M112" s="5">
        <f t="shared" si="18"/>
        <v>16.090000000000003</v>
      </c>
    </row>
    <row r="113" spans="1:13">
      <c r="A113" s="109" t="s">
        <v>30</v>
      </c>
      <c r="B113" s="109"/>
      <c r="C113" s="109"/>
      <c r="D113" s="9">
        <f t="shared" ref="D113:M113" si="19">D112*100/D117</f>
        <v>110.59740259740262</v>
      </c>
      <c r="E113" s="9">
        <f t="shared" si="19"/>
        <v>101.87341772151899</v>
      </c>
      <c r="F113" s="9">
        <f t="shared" si="19"/>
        <v>119.86865671641792</v>
      </c>
      <c r="G113" s="9">
        <f t="shared" si="19"/>
        <v>113.02638297872343</v>
      </c>
      <c r="H113" s="9">
        <f t="shared" si="19"/>
        <v>44.614545454545464</v>
      </c>
      <c r="I113" s="9">
        <f t="shared" si="19"/>
        <v>179.6</v>
      </c>
      <c r="J113" s="9">
        <f t="shared" si="19"/>
        <v>149.33333333333334</v>
      </c>
      <c r="K113" s="9">
        <f t="shared" si="19"/>
        <v>76.666666666666671</v>
      </c>
      <c r="L113" s="9">
        <f t="shared" si="19"/>
        <v>65.714285714285722</v>
      </c>
      <c r="M113" s="9">
        <f t="shared" si="19"/>
        <v>107.26666666666669</v>
      </c>
    </row>
    <row r="114" spans="1:13">
      <c r="A114" s="102" t="s">
        <v>105</v>
      </c>
      <c r="B114" s="102"/>
      <c r="C114" s="102"/>
      <c r="D114" s="10">
        <f t="shared" ref="D114:M114" si="20">((D13+D24+D35+D46+D57)/5)*100/D117</f>
        <v>127.90649350649349</v>
      </c>
      <c r="E114" s="10">
        <f t="shared" si="20"/>
        <v>127.54430379746836</v>
      </c>
      <c r="F114" s="10">
        <f t="shared" si="20"/>
        <v>97.170149253731338</v>
      </c>
      <c r="G114" s="10">
        <f t="shared" si="20"/>
        <v>110.28391489361704</v>
      </c>
      <c r="H114" s="10">
        <f t="shared" si="20"/>
        <v>52.900363636363636</v>
      </c>
      <c r="I114" s="10">
        <f t="shared" si="20"/>
        <v>156.47999999999999</v>
      </c>
      <c r="J114" s="10">
        <f t="shared" si="20"/>
        <v>131.33333333333334</v>
      </c>
      <c r="K114" s="10">
        <f t="shared" si="20"/>
        <v>90.666666666666686</v>
      </c>
      <c r="L114" s="10">
        <f t="shared" si="20"/>
        <v>81.714285714285722</v>
      </c>
      <c r="M114" s="10">
        <f t="shared" si="20"/>
        <v>100.37333333333335</v>
      </c>
    </row>
    <row r="115" spans="1:13">
      <c r="A115" s="102" t="s">
        <v>106</v>
      </c>
      <c r="B115" s="102"/>
      <c r="C115" s="102"/>
      <c r="D115" s="11">
        <f t="shared" ref="D115:M115" si="21">((D68+D79+D90+D101+D112)/5)*100/D117</f>
        <v>137.87012987012986</v>
      </c>
      <c r="E115" s="11">
        <f t="shared" si="21"/>
        <v>110.55189873417721</v>
      </c>
      <c r="F115" s="11">
        <f t="shared" si="21"/>
        <v>97.702686567164179</v>
      </c>
      <c r="G115" s="11">
        <f t="shared" si="21"/>
        <v>106.71387234042555</v>
      </c>
      <c r="H115" s="11">
        <f t="shared" si="21"/>
        <v>46.71200000000001</v>
      </c>
      <c r="I115" s="11">
        <f t="shared" si="21"/>
        <v>184.83200000000002</v>
      </c>
      <c r="J115" s="11">
        <f t="shared" si="21"/>
        <v>180.46666666666667</v>
      </c>
      <c r="K115" s="11">
        <f t="shared" si="21"/>
        <v>115.46666666666667</v>
      </c>
      <c r="L115" s="11">
        <f t="shared" si="21"/>
        <v>75.828571428571436</v>
      </c>
      <c r="M115" s="11">
        <f t="shared" si="21"/>
        <v>74.680000000000021</v>
      </c>
    </row>
    <row r="116" spans="1:13">
      <c r="A116" s="102" t="s">
        <v>107</v>
      </c>
      <c r="B116" s="102"/>
      <c r="C116" s="102"/>
      <c r="D116" s="11">
        <f t="shared" ref="D116:M116" si="22">((D13+D24+D35+D46+D57+D68+D79+D90+D101+D112)/10)*100/D117</f>
        <v>132.88831168831166</v>
      </c>
      <c r="E116" s="11">
        <f t="shared" si="22"/>
        <v>119.04810126582278</v>
      </c>
      <c r="F116" s="11">
        <f t="shared" si="22"/>
        <v>97.436417910447759</v>
      </c>
      <c r="G116" s="11">
        <f t="shared" si="22"/>
        <v>108.49889361702128</v>
      </c>
      <c r="H116" s="11">
        <f t="shared" si="22"/>
        <v>49.80618181818182</v>
      </c>
      <c r="I116" s="11">
        <f t="shared" si="22"/>
        <v>170.65600000000001</v>
      </c>
      <c r="J116" s="11">
        <f t="shared" si="22"/>
        <v>155.89999999999998</v>
      </c>
      <c r="K116" s="11">
        <f t="shared" si="22"/>
        <v>103.06666666666668</v>
      </c>
      <c r="L116" s="11">
        <f t="shared" si="22"/>
        <v>78.771428571428572</v>
      </c>
      <c r="M116" s="11">
        <f t="shared" si="22"/>
        <v>87.526666666666671</v>
      </c>
    </row>
    <row r="117" spans="1:13">
      <c r="A117" s="103" t="s">
        <v>108</v>
      </c>
      <c r="B117" s="104"/>
      <c r="C117" s="105"/>
      <c r="D117" s="42">
        <f>D118/100*25</f>
        <v>19.25</v>
      </c>
      <c r="E117" s="42">
        <f t="shared" ref="E117:M117" si="23">E118/100*25</f>
        <v>19.75</v>
      </c>
      <c r="F117" s="42">
        <f t="shared" si="23"/>
        <v>83.75</v>
      </c>
      <c r="G117" s="42">
        <f t="shared" si="23"/>
        <v>587.5</v>
      </c>
      <c r="H117" s="42">
        <f t="shared" si="23"/>
        <v>275</v>
      </c>
      <c r="I117" s="42">
        <f t="shared" si="23"/>
        <v>62.5</v>
      </c>
      <c r="J117" s="42">
        <f t="shared" si="23"/>
        <v>3</v>
      </c>
      <c r="K117" s="42">
        <f t="shared" si="23"/>
        <v>0.3</v>
      </c>
      <c r="L117" s="42">
        <f t="shared" si="23"/>
        <v>0.35</v>
      </c>
      <c r="M117" s="42">
        <f t="shared" si="23"/>
        <v>15</v>
      </c>
    </row>
    <row r="118" spans="1:13">
      <c r="A118" s="103" t="s">
        <v>109</v>
      </c>
      <c r="B118" s="104"/>
      <c r="C118" s="105"/>
      <c r="D118" s="37">
        <v>77</v>
      </c>
      <c r="E118" s="37">
        <v>79</v>
      </c>
      <c r="F118" s="37">
        <v>335</v>
      </c>
      <c r="G118" s="37">
        <v>2350</v>
      </c>
      <c r="H118" s="37">
        <v>1100</v>
      </c>
      <c r="I118" s="37">
        <v>250</v>
      </c>
      <c r="J118" s="37">
        <v>12</v>
      </c>
      <c r="K118" s="37">
        <v>1.2</v>
      </c>
      <c r="L118" s="37">
        <v>1.4</v>
      </c>
      <c r="M118" s="37">
        <v>60</v>
      </c>
    </row>
  </sheetData>
  <mergeCells count="53">
    <mergeCell ref="A1:M1"/>
    <mergeCell ref="A2:A3"/>
    <mergeCell ref="B2:B3"/>
    <mergeCell ref="C2:C3"/>
    <mergeCell ref="D2:F2"/>
    <mergeCell ref="G2:G3"/>
    <mergeCell ref="H2:J2"/>
    <mergeCell ref="K2:M2"/>
    <mergeCell ref="A36:C36"/>
    <mergeCell ref="A4:M4"/>
    <mergeCell ref="A5:M5"/>
    <mergeCell ref="A13:B13"/>
    <mergeCell ref="A14:C14"/>
    <mergeCell ref="A15:M15"/>
    <mergeCell ref="A16:M16"/>
    <mergeCell ref="A24:B24"/>
    <mergeCell ref="A25:C25"/>
    <mergeCell ref="A26:M26"/>
    <mergeCell ref="A27:M27"/>
    <mergeCell ref="A35:B35"/>
    <mergeCell ref="A69:C69"/>
    <mergeCell ref="A37:M37"/>
    <mergeCell ref="A38:M38"/>
    <mergeCell ref="A46:B46"/>
    <mergeCell ref="A47:C47"/>
    <mergeCell ref="A48:M48"/>
    <mergeCell ref="A49:M49"/>
    <mergeCell ref="A57:B57"/>
    <mergeCell ref="A58:C58"/>
    <mergeCell ref="A59:M59"/>
    <mergeCell ref="A60:M60"/>
    <mergeCell ref="A68:B68"/>
    <mergeCell ref="A102:C102"/>
    <mergeCell ref="A70:M70"/>
    <mergeCell ref="A71:M71"/>
    <mergeCell ref="A79:B79"/>
    <mergeCell ref="A80:C80"/>
    <mergeCell ref="A81:M81"/>
    <mergeCell ref="A82:M82"/>
    <mergeCell ref="A90:B90"/>
    <mergeCell ref="A91:C91"/>
    <mergeCell ref="A92:M92"/>
    <mergeCell ref="A93:M93"/>
    <mergeCell ref="A101:B101"/>
    <mergeCell ref="A116:C116"/>
    <mergeCell ref="A117:C117"/>
    <mergeCell ref="A118:C118"/>
    <mergeCell ref="A103:M103"/>
    <mergeCell ref="A104:M104"/>
    <mergeCell ref="A112:B112"/>
    <mergeCell ref="A113:C113"/>
    <mergeCell ref="A114:C114"/>
    <mergeCell ref="A115:C11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15"/>
  <sheetViews>
    <sheetView workbookViewId="0">
      <selection activeCell="A92" sqref="A92"/>
    </sheetView>
  </sheetViews>
  <sheetFormatPr defaultRowHeight="15"/>
  <cols>
    <col min="1" max="1" width="10.7109375" style="16" customWidth="1"/>
    <col min="2" max="2" width="35.7109375" style="16" customWidth="1"/>
    <col min="3" max="6" width="7.85546875" style="16" customWidth="1"/>
    <col min="7" max="7" width="14.28515625" style="16" customWidth="1"/>
    <col min="8" max="13" width="7.85546875" style="16" customWidth="1"/>
    <col min="14" max="16384" width="9.140625" style="16"/>
  </cols>
  <sheetData>
    <row r="1" spans="1:13" ht="18.75">
      <c r="A1" s="114" t="s">
        <v>185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3">
      <c r="A2" s="126" t="s">
        <v>1</v>
      </c>
      <c r="B2" s="126" t="s">
        <v>2</v>
      </c>
      <c r="C2" s="126" t="s">
        <v>3</v>
      </c>
      <c r="D2" s="126" t="s">
        <v>4</v>
      </c>
      <c r="E2" s="126"/>
      <c r="F2" s="126"/>
      <c r="G2" s="126" t="s">
        <v>5</v>
      </c>
      <c r="H2" s="127" t="s">
        <v>6</v>
      </c>
      <c r="I2" s="127"/>
      <c r="J2" s="127"/>
      <c r="K2" s="127" t="s">
        <v>7</v>
      </c>
      <c r="L2" s="127"/>
      <c r="M2" s="127"/>
    </row>
    <row r="3" spans="1:13" ht="16.5">
      <c r="A3" s="126"/>
      <c r="B3" s="126"/>
      <c r="C3" s="126"/>
      <c r="D3" s="30" t="s">
        <v>8</v>
      </c>
      <c r="E3" s="30" t="s">
        <v>9</v>
      </c>
      <c r="F3" s="30" t="s">
        <v>10</v>
      </c>
      <c r="G3" s="126"/>
      <c r="H3" s="44" t="s">
        <v>11</v>
      </c>
      <c r="I3" s="44" t="s">
        <v>12</v>
      </c>
      <c r="J3" s="44" t="s">
        <v>13</v>
      </c>
      <c r="K3" s="18" t="s">
        <v>110</v>
      </c>
      <c r="L3" s="18" t="s">
        <v>111</v>
      </c>
      <c r="M3" s="31" t="s">
        <v>16</v>
      </c>
    </row>
    <row r="4" spans="1:13">
      <c r="A4" s="123" t="s">
        <v>17</v>
      </c>
      <c r="B4" s="123"/>
      <c r="C4" s="123"/>
      <c r="D4" s="123"/>
      <c r="E4" s="123"/>
      <c r="F4" s="123"/>
      <c r="G4" s="123"/>
      <c r="H4" s="123"/>
      <c r="I4" s="123"/>
      <c r="J4" s="123"/>
      <c r="K4" s="128"/>
      <c r="L4" s="128"/>
      <c r="M4" s="123"/>
    </row>
    <row r="5" spans="1:13">
      <c r="A5" s="123" t="s">
        <v>18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</row>
    <row r="6" spans="1:13">
      <c r="A6" s="43" t="s">
        <v>112</v>
      </c>
      <c r="B6" s="20" t="s">
        <v>113</v>
      </c>
      <c r="C6" s="21">
        <v>100</v>
      </c>
      <c r="D6" s="33">
        <v>2.2000000000000002</v>
      </c>
      <c r="E6" s="33">
        <v>4.5</v>
      </c>
      <c r="F6" s="33">
        <v>10.5</v>
      </c>
      <c r="G6" s="33">
        <v>91</v>
      </c>
      <c r="H6" s="33">
        <v>61.3</v>
      </c>
      <c r="I6" s="33">
        <v>21.34</v>
      </c>
      <c r="J6" s="33">
        <v>0.8</v>
      </c>
      <c r="K6" s="33">
        <v>0.03</v>
      </c>
      <c r="L6" s="33">
        <v>0.05</v>
      </c>
      <c r="M6" s="33">
        <v>22.7</v>
      </c>
    </row>
    <row r="7" spans="1:13">
      <c r="A7" s="22" t="s">
        <v>114</v>
      </c>
      <c r="B7" s="19" t="s">
        <v>115</v>
      </c>
      <c r="C7" s="21" t="s">
        <v>116</v>
      </c>
      <c r="D7" s="18">
        <v>8.11</v>
      </c>
      <c r="E7" s="18">
        <v>9.89</v>
      </c>
      <c r="F7" s="18">
        <v>35.56</v>
      </c>
      <c r="G7" s="18">
        <v>264.44</v>
      </c>
      <c r="H7" s="18">
        <v>137.33000000000001</v>
      </c>
      <c r="I7" s="18">
        <v>67.44</v>
      </c>
      <c r="J7" s="18">
        <v>1.67</v>
      </c>
      <c r="K7" s="18">
        <v>0.2</v>
      </c>
      <c r="L7" s="18">
        <v>0.18</v>
      </c>
      <c r="M7" s="18">
        <v>0.38</v>
      </c>
    </row>
    <row r="8" spans="1:13">
      <c r="A8" s="22" t="s">
        <v>26</v>
      </c>
      <c r="B8" s="19" t="s">
        <v>27</v>
      </c>
      <c r="C8" s="21">
        <v>200</v>
      </c>
      <c r="D8" s="18">
        <v>3.3</v>
      </c>
      <c r="E8" s="18">
        <v>2.5</v>
      </c>
      <c r="F8" s="18">
        <v>13.7</v>
      </c>
      <c r="G8" s="18">
        <v>88</v>
      </c>
      <c r="H8" s="18">
        <v>108.57</v>
      </c>
      <c r="I8" s="18">
        <v>51.1</v>
      </c>
      <c r="J8" s="18">
        <v>0.6</v>
      </c>
      <c r="K8" s="18">
        <v>0.03</v>
      </c>
      <c r="L8" s="18">
        <v>0.12</v>
      </c>
      <c r="M8" s="18">
        <v>0.52</v>
      </c>
    </row>
    <row r="9" spans="1:13">
      <c r="A9" s="43"/>
      <c r="B9" s="20" t="s">
        <v>117</v>
      </c>
      <c r="C9" s="26">
        <v>10</v>
      </c>
      <c r="D9" s="23">
        <v>0.13</v>
      </c>
      <c r="E9" s="23">
        <v>7.25</v>
      </c>
      <c r="F9" s="23">
        <v>0.09</v>
      </c>
      <c r="G9" s="23">
        <v>66.099999999999994</v>
      </c>
      <c r="H9" s="23">
        <v>2.4</v>
      </c>
      <c r="I9" s="23">
        <v>0.3</v>
      </c>
      <c r="J9" s="23">
        <v>0.02</v>
      </c>
      <c r="K9" s="23">
        <v>0</v>
      </c>
      <c r="L9" s="23">
        <v>0</v>
      </c>
      <c r="M9" s="23">
        <v>0</v>
      </c>
    </row>
    <row r="10" spans="1:13">
      <c r="A10" s="43"/>
      <c r="B10" s="20" t="s">
        <v>51</v>
      </c>
      <c r="C10" s="21">
        <v>70</v>
      </c>
      <c r="D10" s="18">
        <v>5.32</v>
      </c>
      <c r="E10" s="18">
        <v>0.63</v>
      </c>
      <c r="F10" s="18">
        <v>34.79</v>
      </c>
      <c r="G10" s="18">
        <v>158.19999999999999</v>
      </c>
      <c r="H10" s="18">
        <v>18.2</v>
      </c>
      <c r="I10" s="18">
        <v>24.5</v>
      </c>
      <c r="J10" s="18">
        <v>1.1200000000000001</v>
      </c>
      <c r="K10" s="18">
        <v>0.11</v>
      </c>
      <c r="L10" s="18">
        <v>0.06</v>
      </c>
      <c r="M10" s="18">
        <v>0</v>
      </c>
    </row>
    <row r="11" spans="1:13">
      <c r="A11" s="118" t="s">
        <v>29</v>
      </c>
      <c r="B11" s="118"/>
      <c r="C11" s="30"/>
      <c r="D11" s="32">
        <f>D6+D7+D8+D9+D10</f>
        <v>19.060000000000002</v>
      </c>
      <c r="E11" s="32">
        <f t="shared" ref="E11:M11" si="0">E6+E7+E8+E9+E10</f>
        <v>24.77</v>
      </c>
      <c r="F11" s="32">
        <f t="shared" si="0"/>
        <v>94.640000000000015</v>
      </c>
      <c r="G11" s="32">
        <f t="shared" si="0"/>
        <v>667.74</v>
      </c>
      <c r="H11" s="32">
        <f t="shared" si="0"/>
        <v>327.79999999999995</v>
      </c>
      <c r="I11" s="32">
        <f t="shared" si="0"/>
        <v>164.68</v>
      </c>
      <c r="J11" s="32">
        <f t="shared" si="0"/>
        <v>4.21</v>
      </c>
      <c r="K11" s="32">
        <f t="shared" si="0"/>
        <v>0.37</v>
      </c>
      <c r="L11" s="32">
        <f t="shared" si="0"/>
        <v>0.41</v>
      </c>
      <c r="M11" s="32">
        <f t="shared" si="0"/>
        <v>23.599999999999998</v>
      </c>
    </row>
    <row r="12" spans="1:13">
      <c r="A12" s="119" t="s">
        <v>118</v>
      </c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</row>
    <row r="13" spans="1:13">
      <c r="A13" s="43" t="s">
        <v>19</v>
      </c>
      <c r="B13" s="20" t="s">
        <v>20</v>
      </c>
      <c r="C13" s="21">
        <v>100</v>
      </c>
      <c r="D13" s="18">
        <v>1</v>
      </c>
      <c r="E13" s="18">
        <v>4.5</v>
      </c>
      <c r="F13" s="18">
        <v>14.5</v>
      </c>
      <c r="G13" s="18">
        <v>100</v>
      </c>
      <c r="H13" s="18">
        <v>20.7</v>
      </c>
      <c r="I13" s="18">
        <v>28.5</v>
      </c>
      <c r="J13" s="18">
        <v>0.55000000000000004</v>
      </c>
      <c r="K13" s="18">
        <v>0.03</v>
      </c>
      <c r="L13" s="18">
        <v>0.05</v>
      </c>
      <c r="M13" s="18">
        <v>1.73</v>
      </c>
    </row>
    <row r="14" spans="1:13">
      <c r="A14" s="43" t="s">
        <v>119</v>
      </c>
      <c r="B14" s="20" t="s">
        <v>120</v>
      </c>
      <c r="C14" s="21" t="s">
        <v>121</v>
      </c>
      <c r="D14" s="18">
        <v>2.6</v>
      </c>
      <c r="E14" s="18">
        <v>6.4</v>
      </c>
      <c r="F14" s="18">
        <v>18.5</v>
      </c>
      <c r="G14" s="18">
        <v>144</v>
      </c>
      <c r="H14" s="18">
        <v>18.7</v>
      </c>
      <c r="I14" s="18">
        <v>27</v>
      </c>
      <c r="J14" s="18">
        <v>1.02</v>
      </c>
      <c r="K14" s="18">
        <v>0.09</v>
      </c>
      <c r="L14" s="18">
        <v>7.0000000000000007E-2</v>
      </c>
      <c r="M14" s="18">
        <v>8.0399999999999991</v>
      </c>
    </row>
    <row r="15" spans="1:13">
      <c r="A15" s="22" t="s">
        <v>21</v>
      </c>
      <c r="B15" s="19" t="s">
        <v>22</v>
      </c>
      <c r="C15" s="18">
        <v>200</v>
      </c>
      <c r="D15" s="18">
        <v>4.1100000000000003</v>
      </c>
      <c r="E15" s="18">
        <v>7</v>
      </c>
      <c r="F15" s="18">
        <v>26</v>
      </c>
      <c r="G15" s="18">
        <v>186.67</v>
      </c>
      <c r="H15" s="18">
        <v>48.54</v>
      </c>
      <c r="I15" s="18">
        <v>39.18</v>
      </c>
      <c r="J15" s="18">
        <v>1.42</v>
      </c>
      <c r="K15" s="18">
        <v>0.16</v>
      </c>
      <c r="L15" s="18">
        <v>0.13</v>
      </c>
      <c r="M15" s="18">
        <v>6.91</v>
      </c>
    </row>
    <row r="16" spans="1:13">
      <c r="A16" s="22" t="s">
        <v>23</v>
      </c>
      <c r="B16" s="19" t="s">
        <v>24</v>
      </c>
      <c r="C16" s="21" t="s">
        <v>25</v>
      </c>
      <c r="D16" s="18">
        <v>14.52</v>
      </c>
      <c r="E16" s="18">
        <v>15.98</v>
      </c>
      <c r="F16" s="18">
        <v>11.59</v>
      </c>
      <c r="G16" s="18">
        <v>249.75</v>
      </c>
      <c r="H16" s="18">
        <v>44.74</v>
      </c>
      <c r="I16" s="18">
        <v>28.67</v>
      </c>
      <c r="J16" s="18">
        <v>1.27</v>
      </c>
      <c r="K16" s="18">
        <v>0.17</v>
      </c>
      <c r="L16" s="18">
        <v>0.14000000000000001</v>
      </c>
      <c r="M16" s="18">
        <v>0.34</v>
      </c>
    </row>
    <row r="17" spans="1:13">
      <c r="A17" s="22" t="s">
        <v>89</v>
      </c>
      <c r="B17" s="19" t="s">
        <v>90</v>
      </c>
      <c r="C17" s="21">
        <v>200</v>
      </c>
      <c r="D17" s="18">
        <v>1</v>
      </c>
      <c r="E17" s="18">
        <v>0.05</v>
      </c>
      <c r="F17" s="18">
        <v>27.5</v>
      </c>
      <c r="G17" s="18">
        <v>110</v>
      </c>
      <c r="H17" s="18">
        <v>28.69</v>
      </c>
      <c r="I17" s="18">
        <v>18.27</v>
      </c>
      <c r="J17" s="18">
        <v>0.61</v>
      </c>
      <c r="K17" s="18">
        <v>0.01</v>
      </c>
      <c r="L17" s="18">
        <v>0.03</v>
      </c>
      <c r="M17" s="18">
        <v>0.32</v>
      </c>
    </row>
    <row r="18" spans="1:13">
      <c r="A18" s="43"/>
      <c r="B18" s="20" t="s">
        <v>28</v>
      </c>
      <c r="C18" s="21">
        <v>50</v>
      </c>
      <c r="D18" s="18">
        <v>3.4</v>
      </c>
      <c r="E18" s="18">
        <v>0.6</v>
      </c>
      <c r="F18" s="18">
        <v>23.2</v>
      </c>
      <c r="G18" s="18">
        <v>107.5</v>
      </c>
      <c r="H18" s="18">
        <v>15</v>
      </c>
      <c r="I18" s="18">
        <v>23</v>
      </c>
      <c r="J18" s="18">
        <v>1.1499999999999999</v>
      </c>
      <c r="K18" s="18">
        <v>0.08</v>
      </c>
      <c r="L18" s="18">
        <v>0.05</v>
      </c>
      <c r="M18" s="18">
        <v>0</v>
      </c>
    </row>
    <row r="19" spans="1:13">
      <c r="A19" s="34"/>
      <c r="B19" s="20" t="s">
        <v>51</v>
      </c>
      <c r="C19" s="21">
        <v>70</v>
      </c>
      <c r="D19" s="18">
        <v>5.32</v>
      </c>
      <c r="E19" s="18">
        <v>0.63</v>
      </c>
      <c r="F19" s="18">
        <v>34.79</v>
      </c>
      <c r="G19" s="18">
        <v>158.19999999999999</v>
      </c>
      <c r="H19" s="18">
        <v>18.2</v>
      </c>
      <c r="I19" s="18">
        <v>24.5</v>
      </c>
      <c r="J19" s="18">
        <v>1.1200000000000001</v>
      </c>
      <c r="K19" s="18">
        <v>0.11</v>
      </c>
      <c r="L19" s="18">
        <v>0.06</v>
      </c>
      <c r="M19" s="18">
        <v>0</v>
      </c>
    </row>
    <row r="20" spans="1:13">
      <c r="A20" s="118" t="s">
        <v>29</v>
      </c>
      <c r="B20" s="118"/>
      <c r="C20" s="30"/>
      <c r="D20" s="32">
        <f>D13+D14+D15+D16+D17+D18+D19</f>
        <v>31.95</v>
      </c>
      <c r="E20" s="32">
        <f t="shared" ref="E20:M20" si="1">E13+E14+E15+E16+E17+E18+E19</f>
        <v>35.159999999999997</v>
      </c>
      <c r="F20" s="32">
        <f t="shared" si="1"/>
        <v>156.08000000000001</v>
      </c>
      <c r="G20" s="32">
        <f t="shared" si="1"/>
        <v>1056.1199999999999</v>
      </c>
      <c r="H20" s="32">
        <f t="shared" si="1"/>
        <v>194.57</v>
      </c>
      <c r="I20" s="32">
        <f t="shared" si="1"/>
        <v>189.12</v>
      </c>
      <c r="J20" s="32">
        <f t="shared" si="1"/>
        <v>7.14</v>
      </c>
      <c r="K20" s="32">
        <f t="shared" si="1"/>
        <v>0.65</v>
      </c>
      <c r="L20" s="32">
        <f t="shared" si="1"/>
        <v>0.53</v>
      </c>
      <c r="M20" s="32">
        <f t="shared" si="1"/>
        <v>17.34</v>
      </c>
    </row>
    <row r="21" spans="1:13">
      <c r="A21" s="102" t="s">
        <v>122</v>
      </c>
      <c r="B21" s="102"/>
      <c r="C21" s="102"/>
      <c r="D21" s="35">
        <f t="shared" ref="D21:M21" si="2">D11+D20</f>
        <v>51.010000000000005</v>
      </c>
      <c r="E21" s="35">
        <f t="shared" si="2"/>
        <v>59.929999999999993</v>
      </c>
      <c r="F21" s="35">
        <f t="shared" si="2"/>
        <v>250.72000000000003</v>
      </c>
      <c r="G21" s="35">
        <f t="shared" si="2"/>
        <v>1723.86</v>
      </c>
      <c r="H21" s="35">
        <f t="shared" si="2"/>
        <v>522.36999999999989</v>
      </c>
      <c r="I21" s="35">
        <f t="shared" si="2"/>
        <v>353.8</v>
      </c>
      <c r="J21" s="35">
        <f t="shared" si="2"/>
        <v>11.35</v>
      </c>
      <c r="K21" s="35">
        <f t="shared" si="2"/>
        <v>1.02</v>
      </c>
      <c r="L21" s="35">
        <f t="shared" si="2"/>
        <v>0.94</v>
      </c>
      <c r="M21" s="35">
        <f t="shared" si="2"/>
        <v>40.94</v>
      </c>
    </row>
    <row r="22" spans="1:13">
      <c r="A22" s="102" t="s">
        <v>30</v>
      </c>
      <c r="B22" s="102"/>
      <c r="C22" s="102"/>
      <c r="D22" s="36">
        <f t="shared" ref="D22:M22" si="3">D21*100/D214</f>
        <v>94.462962962962976</v>
      </c>
      <c r="E22" s="36">
        <f t="shared" si="3"/>
        <v>108.56884057971013</v>
      </c>
      <c r="F22" s="36">
        <f t="shared" si="3"/>
        <v>109.10356832027851</v>
      </c>
      <c r="G22" s="36">
        <f t="shared" si="3"/>
        <v>105.62867647058823</v>
      </c>
      <c r="H22" s="36">
        <f t="shared" si="3"/>
        <v>72.551388888888866</v>
      </c>
      <c r="I22" s="36">
        <f t="shared" si="3"/>
        <v>196.55555555555554</v>
      </c>
      <c r="J22" s="36">
        <f t="shared" si="3"/>
        <v>105.09259259259261</v>
      </c>
      <c r="K22" s="36">
        <f t="shared" si="3"/>
        <v>121.42857142857144</v>
      </c>
      <c r="L22" s="36">
        <f t="shared" si="3"/>
        <v>97.916666666666671</v>
      </c>
      <c r="M22" s="36">
        <f t="shared" si="3"/>
        <v>97.476190476190482</v>
      </c>
    </row>
    <row r="23" spans="1:13">
      <c r="A23" s="123" t="s">
        <v>31</v>
      </c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</row>
    <row r="24" spans="1:13">
      <c r="A24" s="123" t="s">
        <v>18</v>
      </c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</row>
    <row r="25" spans="1:13">
      <c r="A25" s="43" t="s">
        <v>92</v>
      </c>
      <c r="B25" s="20" t="s">
        <v>93</v>
      </c>
      <c r="C25" s="21">
        <v>100</v>
      </c>
      <c r="D25" s="18">
        <v>1.5</v>
      </c>
      <c r="E25" s="18">
        <v>4.5999999999999996</v>
      </c>
      <c r="F25" s="18">
        <v>11</v>
      </c>
      <c r="G25" s="18">
        <v>91</v>
      </c>
      <c r="H25" s="18">
        <v>38.1</v>
      </c>
      <c r="I25" s="18">
        <v>19.54</v>
      </c>
      <c r="J25" s="18">
        <v>0.95</v>
      </c>
      <c r="K25" s="18">
        <v>0.03</v>
      </c>
      <c r="L25" s="18">
        <v>0.04</v>
      </c>
      <c r="M25" s="18">
        <v>13.7</v>
      </c>
    </row>
    <row r="26" spans="1:13">
      <c r="A26" s="22" t="s">
        <v>123</v>
      </c>
      <c r="B26" s="19" t="s">
        <v>124</v>
      </c>
      <c r="C26" s="27" t="s">
        <v>116</v>
      </c>
      <c r="D26" s="27">
        <v>6.33</v>
      </c>
      <c r="E26" s="27">
        <v>8.89</v>
      </c>
      <c r="F26" s="27">
        <v>34</v>
      </c>
      <c r="G26" s="27">
        <v>241.11</v>
      </c>
      <c r="H26" s="27">
        <v>126.5</v>
      </c>
      <c r="I26" s="27">
        <v>36.99</v>
      </c>
      <c r="J26" s="27">
        <v>0.81</v>
      </c>
      <c r="K26" s="27">
        <v>0.12</v>
      </c>
      <c r="L26" s="27">
        <v>0.16</v>
      </c>
      <c r="M26" s="27">
        <v>0.53</v>
      </c>
    </row>
    <row r="27" spans="1:13">
      <c r="A27" s="22" t="s">
        <v>40</v>
      </c>
      <c r="B27" s="19" t="s">
        <v>41</v>
      </c>
      <c r="C27" s="21">
        <v>180</v>
      </c>
      <c r="D27" s="18">
        <v>0.18</v>
      </c>
      <c r="E27" s="18">
        <v>0.04</v>
      </c>
      <c r="F27" s="18">
        <v>9.18</v>
      </c>
      <c r="G27" s="18">
        <v>36.9</v>
      </c>
      <c r="H27" s="18">
        <v>2.79</v>
      </c>
      <c r="I27" s="18">
        <v>0.76</v>
      </c>
      <c r="J27" s="18">
        <v>0.06</v>
      </c>
      <c r="K27" s="18">
        <v>0</v>
      </c>
      <c r="L27" s="18">
        <v>0</v>
      </c>
      <c r="M27" s="18">
        <v>2.52</v>
      </c>
    </row>
    <row r="28" spans="1:13">
      <c r="A28" s="43"/>
      <c r="B28" s="20" t="s">
        <v>51</v>
      </c>
      <c r="C28" s="21">
        <v>80</v>
      </c>
      <c r="D28" s="18">
        <v>6.08</v>
      </c>
      <c r="E28" s="18">
        <v>0.72</v>
      </c>
      <c r="F28" s="18">
        <v>39.76</v>
      </c>
      <c r="G28" s="18">
        <v>180.8</v>
      </c>
      <c r="H28" s="18">
        <v>20.8</v>
      </c>
      <c r="I28" s="18">
        <v>28</v>
      </c>
      <c r="J28" s="18">
        <v>1.28</v>
      </c>
      <c r="K28" s="18">
        <v>0.13</v>
      </c>
      <c r="L28" s="18">
        <v>0.06</v>
      </c>
      <c r="M28" s="18">
        <v>0</v>
      </c>
    </row>
    <row r="29" spans="1:13">
      <c r="A29" s="22"/>
      <c r="B29" s="20" t="s">
        <v>125</v>
      </c>
      <c r="C29" s="21">
        <v>30</v>
      </c>
      <c r="D29" s="18">
        <v>7.02</v>
      </c>
      <c r="E29" s="18">
        <v>9</v>
      </c>
      <c r="F29" s="18">
        <v>0</v>
      </c>
      <c r="G29" s="18">
        <v>111.3</v>
      </c>
      <c r="H29" s="18">
        <v>300</v>
      </c>
      <c r="I29" s="18">
        <v>14.1</v>
      </c>
      <c r="J29" s="18">
        <v>0.18</v>
      </c>
      <c r="K29" s="18">
        <v>0.01</v>
      </c>
      <c r="L29" s="18">
        <v>0.09</v>
      </c>
      <c r="M29" s="18">
        <v>0.48</v>
      </c>
    </row>
    <row r="30" spans="1:13">
      <c r="A30" s="118" t="s">
        <v>29</v>
      </c>
      <c r="B30" s="118"/>
      <c r="C30" s="30"/>
      <c r="D30" s="32">
        <f>D25+D26+D27+D28+D29</f>
        <v>21.11</v>
      </c>
      <c r="E30" s="32">
        <f t="shared" ref="E30:M30" si="4">E25+E26+E27+E28+E29</f>
        <v>23.25</v>
      </c>
      <c r="F30" s="32">
        <f t="shared" si="4"/>
        <v>93.94</v>
      </c>
      <c r="G30" s="32">
        <f t="shared" si="4"/>
        <v>661.1099999999999</v>
      </c>
      <c r="H30" s="32">
        <f t="shared" si="4"/>
        <v>488.19</v>
      </c>
      <c r="I30" s="32">
        <f t="shared" si="4"/>
        <v>99.389999999999986</v>
      </c>
      <c r="J30" s="32">
        <f t="shared" si="4"/>
        <v>3.2800000000000002</v>
      </c>
      <c r="K30" s="32">
        <f t="shared" si="4"/>
        <v>0.29000000000000004</v>
      </c>
      <c r="L30" s="32">
        <f t="shared" si="4"/>
        <v>0.35</v>
      </c>
      <c r="M30" s="32">
        <f t="shared" si="4"/>
        <v>17.23</v>
      </c>
    </row>
    <row r="31" spans="1:13">
      <c r="A31" s="119" t="s">
        <v>118</v>
      </c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</row>
    <row r="32" spans="1:13">
      <c r="A32" s="92" t="s">
        <v>112</v>
      </c>
      <c r="B32" s="20" t="s">
        <v>113</v>
      </c>
      <c r="C32" s="21">
        <v>100</v>
      </c>
      <c r="D32" s="93">
        <v>2.2000000000000002</v>
      </c>
      <c r="E32" s="93">
        <v>4.5</v>
      </c>
      <c r="F32" s="93">
        <v>10.5</v>
      </c>
      <c r="G32" s="93">
        <v>91</v>
      </c>
      <c r="H32" s="93">
        <v>61.3</v>
      </c>
      <c r="I32" s="93">
        <v>21.34</v>
      </c>
      <c r="J32" s="93">
        <v>0.8</v>
      </c>
      <c r="K32" s="93">
        <v>0.03</v>
      </c>
      <c r="L32" s="93">
        <v>0.05</v>
      </c>
      <c r="M32" s="93">
        <v>22.7</v>
      </c>
    </row>
    <row r="33" spans="1:13">
      <c r="A33" s="43" t="s">
        <v>126</v>
      </c>
      <c r="B33" s="20" t="s">
        <v>127</v>
      </c>
      <c r="C33" s="21" t="s">
        <v>128</v>
      </c>
      <c r="D33" s="18">
        <v>2.15</v>
      </c>
      <c r="E33" s="18">
        <v>5.65</v>
      </c>
      <c r="F33" s="18">
        <v>12.5</v>
      </c>
      <c r="G33" s="18">
        <v>110</v>
      </c>
      <c r="H33" s="18">
        <v>19.98</v>
      </c>
      <c r="I33" s="18">
        <v>13.72</v>
      </c>
      <c r="J33" s="18">
        <v>0.49</v>
      </c>
      <c r="K33" s="18">
        <v>0.04</v>
      </c>
      <c r="L33" s="18">
        <v>0.03</v>
      </c>
      <c r="M33" s="18">
        <v>8</v>
      </c>
    </row>
    <row r="34" spans="1:13">
      <c r="A34" s="85" t="s">
        <v>669</v>
      </c>
      <c r="B34" s="86" t="s">
        <v>295</v>
      </c>
      <c r="C34" s="61">
        <v>250</v>
      </c>
      <c r="D34" s="27">
        <v>24.5</v>
      </c>
      <c r="E34" s="27">
        <v>27</v>
      </c>
      <c r="F34" s="27">
        <v>44.2</v>
      </c>
      <c r="G34" s="27">
        <v>522</v>
      </c>
      <c r="H34" s="27">
        <v>30.8</v>
      </c>
      <c r="I34" s="27">
        <v>57.67</v>
      </c>
      <c r="J34" s="27">
        <v>2.6</v>
      </c>
      <c r="K34" s="27">
        <v>0.1</v>
      </c>
      <c r="L34" s="27">
        <v>0.2</v>
      </c>
      <c r="M34" s="27">
        <v>1.9</v>
      </c>
    </row>
    <row r="35" spans="1:13" ht="0.75" hidden="1" customHeight="1">
      <c r="A35" s="22"/>
      <c r="B35" s="19"/>
      <c r="C35" s="18"/>
      <c r="D35" s="23"/>
      <c r="E35" s="23"/>
      <c r="F35" s="23"/>
      <c r="G35" s="23"/>
      <c r="H35" s="23"/>
      <c r="I35" s="23"/>
      <c r="J35" s="23"/>
      <c r="K35" s="23"/>
      <c r="L35" s="23"/>
      <c r="M35" s="23"/>
    </row>
    <row r="36" spans="1:13">
      <c r="A36" s="22" t="s">
        <v>71</v>
      </c>
      <c r="B36" s="19" t="s">
        <v>72</v>
      </c>
      <c r="C36" s="21">
        <v>200</v>
      </c>
      <c r="D36" s="18">
        <v>0.2</v>
      </c>
      <c r="E36" s="18">
        <v>0.1</v>
      </c>
      <c r="F36" s="18">
        <v>17.2</v>
      </c>
      <c r="G36" s="18">
        <v>68</v>
      </c>
      <c r="H36" s="18">
        <v>6.03</v>
      </c>
      <c r="I36" s="18">
        <v>3.13</v>
      </c>
      <c r="J36" s="18">
        <v>0.8</v>
      </c>
      <c r="K36" s="18">
        <v>0.01</v>
      </c>
      <c r="L36" s="18">
        <v>0.01</v>
      </c>
      <c r="M36" s="18">
        <v>1.36</v>
      </c>
    </row>
    <row r="37" spans="1:13">
      <c r="A37" s="43"/>
      <c r="B37" s="25" t="s">
        <v>28</v>
      </c>
      <c r="C37" s="21">
        <v>60</v>
      </c>
      <c r="D37" s="18">
        <v>4.08</v>
      </c>
      <c r="E37" s="18">
        <v>0.72</v>
      </c>
      <c r="F37" s="18">
        <v>27.84</v>
      </c>
      <c r="G37" s="18">
        <v>129</v>
      </c>
      <c r="H37" s="18">
        <v>18</v>
      </c>
      <c r="I37" s="18">
        <v>27.6</v>
      </c>
      <c r="J37" s="18">
        <v>1.38</v>
      </c>
      <c r="K37" s="18">
        <v>0.1</v>
      </c>
      <c r="L37" s="18">
        <v>0.05</v>
      </c>
      <c r="M37" s="18">
        <v>0</v>
      </c>
    </row>
    <row r="38" spans="1:13">
      <c r="A38" s="34"/>
      <c r="B38" s="20" t="s">
        <v>51</v>
      </c>
      <c r="C38" s="21">
        <v>70</v>
      </c>
      <c r="D38" s="18">
        <v>5.32</v>
      </c>
      <c r="E38" s="18">
        <v>0.63</v>
      </c>
      <c r="F38" s="18">
        <v>34.79</v>
      </c>
      <c r="G38" s="18">
        <v>158.19999999999999</v>
      </c>
      <c r="H38" s="18">
        <v>18.2</v>
      </c>
      <c r="I38" s="18">
        <v>24.5</v>
      </c>
      <c r="J38" s="18">
        <v>1.1200000000000001</v>
      </c>
      <c r="K38" s="18">
        <v>0.11</v>
      </c>
      <c r="L38" s="18">
        <v>0.06</v>
      </c>
      <c r="M38" s="18">
        <v>0</v>
      </c>
    </row>
    <row r="39" spans="1:13">
      <c r="A39" s="118" t="s">
        <v>29</v>
      </c>
      <c r="B39" s="118"/>
      <c r="C39" s="30"/>
      <c r="D39" s="32">
        <f>D32+D33+D34+D35+D36+D37+D38</f>
        <v>38.450000000000003</v>
      </c>
      <c r="E39" s="32">
        <f t="shared" ref="E39:M39" si="5">E32+E33+E34+E35+E36+E37+E38</f>
        <v>38.6</v>
      </c>
      <c r="F39" s="32">
        <f t="shared" si="5"/>
        <v>147.03</v>
      </c>
      <c r="G39" s="32">
        <f t="shared" si="5"/>
        <v>1078.2</v>
      </c>
      <c r="H39" s="32">
        <f t="shared" si="5"/>
        <v>154.31</v>
      </c>
      <c r="I39" s="32">
        <f t="shared" si="5"/>
        <v>147.96</v>
      </c>
      <c r="J39" s="32">
        <f t="shared" si="5"/>
        <v>7.19</v>
      </c>
      <c r="K39" s="32">
        <f t="shared" si="5"/>
        <v>0.39</v>
      </c>
      <c r="L39" s="32">
        <f t="shared" si="5"/>
        <v>0.4</v>
      </c>
      <c r="M39" s="32">
        <f t="shared" si="5"/>
        <v>33.96</v>
      </c>
    </row>
    <row r="40" spans="1:13">
      <c r="A40" s="102" t="s">
        <v>122</v>
      </c>
      <c r="B40" s="102"/>
      <c r="C40" s="102"/>
      <c r="D40" s="35">
        <f>D30+D39</f>
        <v>59.56</v>
      </c>
      <c r="E40" s="35">
        <f t="shared" ref="E40:M40" si="6">E30+E39</f>
        <v>61.85</v>
      </c>
      <c r="F40" s="35">
        <f t="shared" si="6"/>
        <v>240.97</v>
      </c>
      <c r="G40" s="35">
        <f t="shared" si="6"/>
        <v>1739.31</v>
      </c>
      <c r="H40" s="35">
        <f t="shared" si="6"/>
        <v>642.5</v>
      </c>
      <c r="I40" s="35">
        <f t="shared" si="6"/>
        <v>247.35</v>
      </c>
      <c r="J40" s="35">
        <f t="shared" si="6"/>
        <v>10.47</v>
      </c>
      <c r="K40" s="35">
        <f t="shared" si="6"/>
        <v>0.68</v>
      </c>
      <c r="L40" s="35">
        <f t="shared" si="6"/>
        <v>0.75</v>
      </c>
      <c r="M40" s="35">
        <f t="shared" si="6"/>
        <v>51.19</v>
      </c>
    </row>
    <row r="41" spans="1:13">
      <c r="A41" s="102" t="s">
        <v>30</v>
      </c>
      <c r="B41" s="102"/>
      <c r="C41" s="102"/>
      <c r="D41" s="36">
        <f t="shared" ref="D41:M41" si="7">D40*100/D214</f>
        <v>110.29629629629629</v>
      </c>
      <c r="E41" s="36">
        <f t="shared" si="7"/>
        <v>112.04710144927536</v>
      </c>
      <c r="F41" s="36">
        <f t="shared" si="7"/>
        <v>104.86074847693646</v>
      </c>
      <c r="G41" s="36">
        <f t="shared" si="7"/>
        <v>106.57536764705883</v>
      </c>
      <c r="H41" s="36">
        <f t="shared" si="7"/>
        <v>89.236111111111114</v>
      </c>
      <c r="I41" s="36">
        <f t="shared" si="7"/>
        <v>137.41666666666666</v>
      </c>
      <c r="J41" s="36">
        <f t="shared" si="7"/>
        <v>96.944444444444457</v>
      </c>
      <c r="K41" s="36">
        <f t="shared" si="7"/>
        <v>80.952380952380963</v>
      </c>
      <c r="L41" s="36">
        <f t="shared" si="7"/>
        <v>78.125</v>
      </c>
      <c r="M41" s="36">
        <f t="shared" si="7"/>
        <v>121.88095238095238</v>
      </c>
    </row>
    <row r="42" spans="1:13">
      <c r="A42" s="123" t="s">
        <v>42</v>
      </c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  <c r="M42" s="123"/>
    </row>
    <row r="43" spans="1:13">
      <c r="A43" s="123" t="s">
        <v>18</v>
      </c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123"/>
    </row>
    <row r="44" spans="1:13">
      <c r="A44" s="43" t="s">
        <v>85</v>
      </c>
      <c r="B44" s="20" t="s">
        <v>86</v>
      </c>
      <c r="C44" s="21">
        <v>100</v>
      </c>
      <c r="D44" s="18">
        <v>0.9</v>
      </c>
      <c r="E44" s="18">
        <v>5.0999999999999996</v>
      </c>
      <c r="F44" s="18">
        <v>8.3000000000000007</v>
      </c>
      <c r="G44" s="18">
        <v>82</v>
      </c>
      <c r="H44" s="18">
        <v>20.83</v>
      </c>
      <c r="I44" s="18">
        <v>12.1</v>
      </c>
      <c r="J44" s="18">
        <v>1.2</v>
      </c>
      <c r="K44" s="18">
        <v>0.03</v>
      </c>
      <c r="L44" s="18">
        <v>0.03</v>
      </c>
      <c r="M44" s="18">
        <v>8</v>
      </c>
    </row>
    <row r="45" spans="1:13">
      <c r="A45" s="22" t="s">
        <v>130</v>
      </c>
      <c r="B45" s="19" t="s">
        <v>131</v>
      </c>
      <c r="C45" s="21" t="s">
        <v>116</v>
      </c>
      <c r="D45" s="33">
        <v>7.33</v>
      </c>
      <c r="E45" s="33">
        <v>8</v>
      </c>
      <c r="F45" s="33">
        <v>52.22</v>
      </c>
      <c r="G45" s="33">
        <v>307.77999999999997</v>
      </c>
      <c r="H45" s="33">
        <v>132.44</v>
      </c>
      <c r="I45" s="33">
        <v>20.8</v>
      </c>
      <c r="J45" s="33">
        <v>0.51</v>
      </c>
      <c r="K45" s="33">
        <v>0.08</v>
      </c>
      <c r="L45" s="33">
        <v>0.16</v>
      </c>
      <c r="M45" s="33">
        <v>0.54</v>
      </c>
    </row>
    <row r="46" spans="1:13">
      <c r="A46" s="22" t="s">
        <v>654</v>
      </c>
      <c r="B46" s="19" t="s">
        <v>521</v>
      </c>
      <c r="C46" s="21">
        <v>200</v>
      </c>
      <c r="D46" s="96">
        <v>0.1</v>
      </c>
      <c r="E46" s="96">
        <v>0.1</v>
      </c>
      <c r="F46" s="96">
        <v>27.6</v>
      </c>
      <c r="G46" s="96">
        <v>109</v>
      </c>
      <c r="H46" s="96">
        <v>8.48</v>
      </c>
      <c r="I46" s="96">
        <v>2.66</v>
      </c>
      <c r="J46" s="96">
        <v>0.7</v>
      </c>
      <c r="K46" s="96">
        <v>0.01</v>
      </c>
      <c r="L46" s="96">
        <v>0.01</v>
      </c>
      <c r="M46" s="96">
        <v>1.36</v>
      </c>
    </row>
    <row r="47" spans="1:13">
      <c r="A47" s="43"/>
      <c r="B47" s="20" t="s">
        <v>51</v>
      </c>
      <c r="C47" s="21">
        <v>50</v>
      </c>
      <c r="D47" s="33">
        <v>3.8</v>
      </c>
      <c r="E47" s="33">
        <v>0.45</v>
      </c>
      <c r="F47" s="33">
        <v>24.85</v>
      </c>
      <c r="G47" s="33">
        <v>113</v>
      </c>
      <c r="H47" s="33">
        <v>13</v>
      </c>
      <c r="I47" s="33">
        <v>17.5</v>
      </c>
      <c r="J47" s="33">
        <v>0.8</v>
      </c>
      <c r="K47" s="33">
        <v>0.08</v>
      </c>
      <c r="L47" s="33">
        <v>0.04</v>
      </c>
      <c r="M47" s="33">
        <v>0</v>
      </c>
    </row>
    <row r="48" spans="1:13">
      <c r="A48" s="24"/>
      <c r="B48" s="29" t="s">
        <v>132</v>
      </c>
      <c r="C48" s="18">
        <v>40</v>
      </c>
      <c r="D48" s="18">
        <v>5.0999999999999996</v>
      </c>
      <c r="E48" s="18">
        <v>4.5999999999999996</v>
      </c>
      <c r="F48" s="18">
        <v>0.3</v>
      </c>
      <c r="G48" s="18">
        <v>63</v>
      </c>
      <c r="H48" s="18">
        <v>22</v>
      </c>
      <c r="I48" s="18">
        <v>4.8</v>
      </c>
      <c r="J48" s="18">
        <v>1</v>
      </c>
      <c r="K48" s="18">
        <v>0.3</v>
      </c>
      <c r="L48" s="18">
        <v>0</v>
      </c>
      <c r="M48" s="18">
        <v>0</v>
      </c>
    </row>
    <row r="49" spans="1:13">
      <c r="A49" s="118" t="s">
        <v>29</v>
      </c>
      <c r="B49" s="118"/>
      <c r="C49" s="30"/>
      <c r="D49" s="32">
        <f>D44+D45+D46+D47+D48</f>
        <v>17.229999999999997</v>
      </c>
      <c r="E49" s="32">
        <f t="shared" ref="E49:M49" si="8">E44+E45+E46+E47+E48</f>
        <v>18.25</v>
      </c>
      <c r="F49" s="32">
        <f t="shared" si="8"/>
        <v>113.27</v>
      </c>
      <c r="G49" s="32">
        <f t="shared" si="8"/>
        <v>674.78</v>
      </c>
      <c r="H49" s="32">
        <f t="shared" si="8"/>
        <v>196.74999999999997</v>
      </c>
      <c r="I49" s="32">
        <f t="shared" si="8"/>
        <v>57.86</v>
      </c>
      <c r="J49" s="32">
        <f t="shared" si="8"/>
        <v>4.21</v>
      </c>
      <c r="K49" s="32">
        <f t="shared" si="8"/>
        <v>0.5</v>
      </c>
      <c r="L49" s="32">
        <f t="shared" si="8"/>
        <v>0.24000000000000002</v>
      </c>
      <c r="M49" s="32">
        <f t="shared" si="8"/>
        <v>9.8999999999999986</v>
      </c>
    </row>
    <row r="50" spans="1:13">
      <c r="A50" s="119" t="s">
        <v>118</v>
      </c>
      <c r="B50" s="119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</row>
    <row r="51" spans="1:13">
      <c r="A51" s="100" t="s">
        <v>92</v>
      </c>
      <c r="B51" s="20" t="s">
        <v>93</v>
      </c>
      <c r="C51" s="21">
        <v>100</v>
      </c>
      <c r="D51" s="101">
        <v>1.5</v>
      </c>
      <c r="E51" s="101">
        <v>4.5999999999999996</v>
      </c>
      <c r="F51" s="101">
        <v>11</v>
      </c>
      <c r="G51" s="101">
        <v>91</v>
      </c>
      <c r="H51" s="101">
        <v>38.1</v>
      </c>
      <c r="I51" s="101">
        <v>19.54</v>
      </c>
      <c r="J51" s="101">
        <v>0.95</v>
      </c>
      <c r="K51" s="101">
        <v>0.03</v>
      </c>
      <c r="L51" s="101">
        <v>0.04</v>
      </c>
      <c r="M51" s="101">
        <v>13.7</v>
      </c>
    </row>
    <row r="52" spans="1:13">
      <c r="A52" s="43" t="s">
        <v>133</v>
      </c>
      <c r="B52" s="20" t="s">
        <v>134</v>
      </c>
      <c r="C52" s="21" t="s">
        <v>121</v>
      </c>
      <c r="D52" s="18">
        <v>2.8</v>
      </c>
      <c r="E52" s="18">
        <v>9.9</v>
      </c>
      <c r="F52" s="18">
        <v>16.3</v>
      </c>
      <c r="G52" s="18">
        <v>165</v>
      </c>
      <c r="H52" s="18">
        <v>60.71</v>
      </c>
      <c r="I52" s="18">
        <v>30.21</v>
      </c>
      <c r="J52" s="18">
        <v>1.37</v>
      </c>
      <c r="K52" s="18">
        <v>0.06</v>
      </c>
      <c r="L52" s="18">
        <v>0.09</v>
      </c>
      <c r="M52" s="18">
        <v>9.82</v>
      </c>
    </row>
    <row r="53" spans="1:13">
      <c r="A53" s="22" t="s">
        <v>45</v>
      </c>
      <c r="B53" s="19" t="s">
        <v>46</v>
      </c>
      <c r="C53" s="18" t="s">
        <v>135</v>
      </c>
      <c r="D53" s="18">
        <v>6.6</v>
      </c>
      <c r="E53" s="18">
        <v>5</v>
      </c>
      <c r="F53" s="18">
        <v>40</v>
      </c>
      <c r="G53" s="18">
        <v>235</v>
      </c>
      <c r="H53" s="18">
        <v>11.17</v>
      </c>
      <c r="I53" s="18">
        <v>8.77</v>
      </c>
      <c r="J53" s="18">
        <v>0.89</v>
      </c>
      <c r="K53" s="18">
        <v>7.0000000000000007E-2</v>
      </c>
      <c r="L53" s="18">
        <v>0.02</v>
      </c>
      <c r="M53" s="18">
        <v>0</v>
      </c>
    </row>
    <row r="54" spans="1:13">
      <c r="A54" s="22" t="s">
        <v>57</v>
      </c>
      <c r="B54" s="19" t="s">
        <v>58</v>
      </c>
      <c r="C54" s="21" t="s">
        <v>143</v>
      </c>
      <c r="D54" s="18">
        <v>14.13</v>
      </c>
      <c r="E54" s="18">
        <v>11.63</v>
      </c>
      <c r="F54" s="18">
        <v>12.13</v>
      </c>
      <c r="G54" s="18">
        <v>210</v>
      </c>
      <c r="H54" s="18">
        <v>43.86</v>
      </c>
      <c r="I54" s="18">
        <v>29.54</v>
      </c>
      <c r="J54" s="18">
        <v>1.34</v>
      </c>
      <c r="K54" s="18">
        <v>0.09</v>
      </c>
      <c r="L54" s="18">
        <v>0.15</v>
      </c>
      <c r="M54" s="18">
        <v>3.59</v>
      </c>
    </row>
    <row r="55" spans="1:13">
      <c r="A55" s="22" t="s">
        <v>82</v>
      </c>
      <c r="B55" s="19" t="s">
        <v>83</v>
      </c>
      <c r="C55" s="21">
        <v>200</v>
      </c>
      <c r="D55" s="18">
        <v>0.1</v>
      </c>
      <c r="E55" s="18">
        <v>0.03</v>
      </c>
      <c r="F55" s="18">
        <v>9.9</v>
      </c>
      <c r="G55" s="18">
        <v>35</v>
      </c>
      <c r="H55" s="18">
        <v>0.26</v>
      </c>
      <c r="I55" s="18">
        <v>0</v>
      </c>
      <c r="J55" s="18">
        <v>0.03</v>
      </c>
      <c r="K55" s="18">
        <v>0</v>
      </c>
      <c r="L55" s="18">
        <v>0</v>
      </c>
      <c r="M55" s="18">
        <v>0</v>
      </c>
    </row>
    <row r="56" spans="1:13">
      <c r="A56" s="43"/>
      <c r="B56" s="20" t="s">
        <v>28</v>
      </c>
      <c r="C56" s="21">
        <v>50</v>
      </c>
      <c r="D56" s="18">
        <v>3.4</v>
      </c>
      <c r="E56" s="18">
        <v>0.6</v>
      </c>
      <c r="F56" s="18">
        <v>23.2</v>
      </c>
      <c r="G56" s="18">
        <v>107.5</v>
      </c>
      <c r="H56" s="18">
        <v>15</v>
      </c>
      <c r="I56" s="18">
        <v>23</v>
      </c>
      <c r="J56" s="18">
        <v>1.1499999999999999</v>
      </c>
      <c r="K56" s="18">
        <v>0.08</v>
      </c>
      <c r="L56" s="18">
        <v>0.05</v>
      </c>
      <c r="M56" s="18">
        <v>0</v>
      </c>
    </row>
    <row r="57" spans="1:13">
      <c r="A57" s="34"/>
      <c r="B57" s="20" t="s">
        <v>51</v>
      </c>
      <c r="C57" s="21">
        <v>60</v>
      </c>
      <c r="D57" s="33">
        <v>4.5599999999999996</v>
      </c>
      <c r="E57" s="33">
        <v>0.54</v>
      </c>
      <c r="F57" s="33">
        <v>29.82</v>
      </c>
      <c r="G57" s="33">
        <v>135.6</v>
      </c>
      <c r="H57" s="33">
        <v>15.6</v>
      </c>
      <c r="I57" s="33">
        <v>21</v>
      </c>
      <c r="J57" s="33">
        <v>0.96</v>
      </c>
      <c r="K57" s="33">
        <v>0.1</v>
      </c>
      <c r="L57" s="33">
        <v>0.05</v>
      </c>
      <c r="M57" s="33">
        <v>0</v>
      </c>
    </row>
    <row r="58" spans="1:13">
      <c r="A58" s="118" t="s">
        <v>29</v>
      </c>
      <c r="B58" s="118"/>
      <c r="C58" s="30"/>
      <c r="D58" s="32">
        <f>D51+D52+D53+D54+D55+D56+D57</f>
        <v>33.090000000000003</v>
      </c>
      <c r="E58" s="32">
        <f t="shared" ref="E58:M58" si="9">E51+E52+E53+E54+E55+E56+E57</f>
        <v>32.300000000000004</v>
      </c>
      <c r="F58" s="32">
        <f t="shared" si="9"/>
        <v>142.35</v>
      </c>
      <c r="G58" s="32">
        <f t="shared" si="9"/>
        <v>979.1</v>
      </c>
      <c r="H58" s="32">
        <f t="shared" si="9"/>
        <v>184.7</v>
      </c>
      <c r="I58" s="32">
        <f t="shared" si="9"/>
        <v>132.06</v>
      </c>
      <c r="J58" s="32">
        <f t="shared" si="9"/>
        <v>6.69</v>
      </c>
      <c r="K58" s="32">
        <f t="shared" si="9"/>
        <v>0.43000000000000005</v>
      </c>
      <c r="L58" s="32">
        <f t="shared" si="9"/>
        <v>0.39999999999999997</v>
      </c>
      <c r="M58" s="32">
        <f t="shared" si="9"/>
        <v>27.11</v>
      </c>
    </row>
    <row r="59" spans="1:13">
      <c r="A59" s="102" t="s">
        <v>122</v>
      </c>
      <c r="B59" s="102"/>
      <c r="C59" s="102"/>
      <c r="D59" s="35">
        <f>D49+D58</f>
        <v>50.32</v>
      </c>
      <c r="E59" s="35">
        <f t="shared" ref="E59:M59" si="10">E49+E58</f>
        <v>50.550000000000004</v>
      </c>
      <c r="F59" s="35">
        <f t="shared" si="10"/>
        <v>255.62</v>
      </c>
      <c r="G59" s="35">
        <f t="shared" si="10"/>
        <v>1653.88</v>
      </c>
      <c r="H59" s="35">
        <f t="shared" si="10"/>
        <v>381.44999999999993</v>
      </c>
      <c r="I59" s="35">
        <f t="shared" si="10"/>
        <v>189.92000000000002</v>
      </c>
      <c r="J59" s="35">
        <f t="shared" si="10"/>
        <v>10.9</v>
      </c>
      <c r="K59" s="35">
        <f t="shared" si="10"/>
        <v>0.93</v>
      </c>
      <c r="L59" s="35">
        <f t="shared" si="10"/>
        <v>0.64</v>
      </c>
      <c r="M59" s="35">
        <f t="shared" si="10"/>
        <v>37.01</v>
      </c>
    </row>
    <row r="60" spans="1:13">
      <c r="A60" s="102" t="s">
        <v>30</v>
      </c>
      <c r="B60" s="102"/>
      <c r="C60" s="102"/>
      <c r="D60" s="36">
        <f t="shared" ref="D60:M60" si="11">D59*100/D214</f>
        <v>93.18518518518519</v>
      </c>
      <c r="E60" s="36">
        <f t="shared" si="11"/>
        <v>91.576086956521735</v>
      </c>
      <c r="F60" s="36">
        <f t="shared" si="11"/>
        <v>111.23585726718885</v>
      </c>
      <c r="G60" s="36">
        <f t="shared" si="11"/>
        <v>101.34068627450981</v>
      </c>
      <c r="H60" s="36">
        <f t="shared" si="11"/>
        <v>52.979166666666657</v>
      </c>
      <c r="I60" s="36">
        <f t="shared" si="11"/>
        <v>105.51111111111111</v>
      </c>
      <c r="J60" s="36">
        <f t="shared" si="11"/>
        <v>100.92592592592594</v>
      </c>
      <c r="K60" s="36">
        <f t="shared" si="11"/>
        <v>110.71428571428574</v>
      </c>
      <c r="L60" s="36">
        <f t="shared" si="11"/>
        <v>66.666666666666671</v>
      </c>
      <c r="M60" s="36">
        <f t="shared" si="11"/>
        <v>88.11904761904762</v>
      </c>
    </row>
    <row r="61" spans="1:13">
      <c r="A61" s="123" t="s">
        <v>52</v>
      </c>
      <c r="B61" s="123"/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</row>
    <row r="62" spans="1:13">
      <c r="A62" s="123" t="s">
        <v>18</v>
      </c>
      <c r="B62" s="123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</row>
    <row r="63" spans="1:13">
      <c r="A63" s="43" t="s">
        <v>136</v>
      </c>
      <c r="B63" s="20" t="s">
        <v>137</v>
      </c>
      <c r="C63" s="21">
        <v>100</v>
      </c>
      <c r="D63" s="33">
        <v>1</v>
      </c>
      <c r="E63" s="33">
        <v>5</v>
      </c>
      <c r="F63" s="33">
        <v>6.7</v>
      </c>
      <c r="G63" s="33">
        <v>76</v>
      </c>
      <c r="H63" s="33">
        <v>32.08</v>
      </c>
      <c r="I63" s="33">
        <v>9.64</v>
      </c>
      <c r="J63" s="33">
        <v>0.4</v>
      </c>
      <c r="K63" s="33">
        <v>0.01</v>
      </c>
      <c r="L63" s="33">
        <v>0.02</v>
      </c>
      <c r="M63" s="33">
        <v>17.84</v>
      </c>
    </row>
    <row r="64" spans="1:13">
      <c r="A64" s="22" t="s">
        <v>138</v>
      </c>
      <c r="B64" s="19" t="s">
        <v>139</v>
      </c>
      <c r="C64" s="21" t="s">
        <v>116</v>
      </c>
      <c r="D64" s="18">
        <v>7.44</v>
      </c>
      <c r="E64" s="18">
        <v>8</v>
      </c>
      <c r="F64" s="18">
        <v>36.56</v>
      </c>
      <c r="G64" s="18">
        <v>241.11</v>
      </c>
      <c r="H64" s="18">
        <v>134.26</v>
      </c>
      <c r="I64" s="18">
        <v>36.28</v>
      </c>
      <c r="J64" s="18">
        <v>1.82</v>
      </c>
      <c r="K64" s="18">
        <v>0.13</v>
      </c>
      <c r="L64" s="18">
        <v>0.18</v>
      </c>
      <c r="M64" s="18">
        <v>0.4</v>
      </c>
    </row>
    <row r="65" spans="1:13">
      <c r="A65" s="22" t="s">
        <v>60</v>
      </c>
      <c r="B65" s="19" t="s">
        <v>61</v>
      </c>
      <c r="C65" s="21">
        <v>200</v>
      </c>
      <c r="D65" s="18">
        <v>2.9</v>
      </c>
      <c r="E65" s="18">
        <v>2.8</v>
      </c>
      <c r="F65" s="18">
        <v>14.9</v>
      </c>
      <c r="G65" s="18">
        <v>94</v>
      </c>
      <c r="H65" s="18">
        <v>105.86</v>
      </c>
      <c r="I65" s="18">
        <v>12.18</v>
      </c>
      <c r="J65" s="18">
        <v>0.11</v>
      </c>
      <c r="K65" s="18">
        <v>0.03</v>
      </c>
      <c r="L65" s="18">
        <v>0.01</v>
      </c>
      <c r="M65" s="18">
        <v>0.52</v>
      </c>
    </row>
    <row r="66" spans="1:13">
      <c r="A66" s="43"/>
      <c r="B66" s="20" t="s">
        <v>117</v>
      </c>
      <c r="C66" s="21">
        <v>10</v>
      </c>
      <c r="D66" s="18">
        <v>0.13</v>
      </c>
      <c r="E66" s="18">
        <v>7.25</v>
      </c>
      <c r="F66" s="18">
        <v>0.09</v>
      </c>
      <c r="G66" s="18">
        <v>66.099999999999994</v>
      </c>
      <c r="H66" s="18">
        <v>2.4</v>
      </c>
      <c r="I66" s="18">
        <v>0.3</v>
      </c>
      <c r="J66" s="18">
        <v>0.02</v>
      </c>
      <c r="K66" s="18">
        <v>0</v>
      </c>
      <c r="L66" s="18">
        <v>0</v>
      </c>
      <c r="M66" s="18">
        <v>0</v>
      </c>
    </row>
    <row r="67" spans="1:13">
      <c r="A67" s="43"/>
      <c r="B67" s="20" t="s">
        <v>51</v>
      </c>
      <c r="C67" s="21">
        <v>60</v>
      </c>
      <c r="D67" s="18">
        <v>4.5599999999999996</v>
      </c>
      <c r="E67" s="18">
        <v>0.54</v>
      </c>
      <c r="F67" s="18">
        <v>29.82</v>
      </c>
      <c r="G67" s="18">
        <v>135.6</v>
      </c>
      <c r="H67" s="18">
        <v>15.6</v>
      </c>
      <c r="I67" s="18">
        <v>21</v>
      </c>
      <c r="J67" s="18">
        <v>0.96</v>
      </c>
      <c r="K67" s="18">
        <v>0.1</v>
      </c>
      <c r="L67" s="18">
        <v>0.05</v>
      </c>
      <c r="M67" s="18">
        <v>0</v>
      </c>
    </row>
    <row r="68" spans="1:13">
      <c r="A68" s="118" t="s">
        <v>29</v>
      </c>
      <c r="B68" s="118"/>
      <c r="C68" s="30"/>
      <c r="D68" s="32">
        <f>D63+D64+D65+D66+D67</f>
        <v>16.03</v>
      </c>
      <c r="E68" s="32">
        <f t="shared" ref="E68:M68" si="12">E63+E64+E65+E66+E67</f>
        <v>23.59</v>
      </c>
      <c r="F68" s="32">
        <f t="shared" si="12"/>
        <v>88.070000000000007</v>
      </c>
      <c r="G68" s="32">
        <f t="shared" si="12"/>
        <v>612.81000000000006</v>
      </c>
      <c r="H68" s="32">
        <f t="shared" si="12"/>
        <v>290.2</v>
      </c>
      <c r="I68" s="32">
        <f t="shared" si="12"/>
        <v>79.400000000000006</v>
      </c>
      <c r="J68" s="32">
        <f t="shared" si="12"/>
        <v>3.31</v>
      </c>
      <c r="K68" s="32">
        <f t="shared" si="12"/>
        <v>0.27</v>
      </c>
      <c r="L68" s="32">
        <f t="shared" si="12"/>
        <v>0.26</v>
      </c>
      <c r="M68" s="32">
        <f t="shared" si="12"/>
        <v>18.759999999999998</v>
      </c>
    </row>
    <row r="69" spans="1:13">
      <c r="A69" s="119" t="s">
        <v>118</v>
      </c>
      <c r="B69" s="119"/>
      <c r="C69" s="119"/>
      <c r="D69" s="119"/>
      <c r="E69" s="119"/>
      <c r="F69" s="119"/>
      <c r="G69" s="119"/>
      <c r="H69" s="119"/>
      <c r="I69" s="119"/>
      <c r="J69" s="119"/>
      <c r="K69" s="119"/>
      <c r="L69" s="119"/>
      <c r="M69" s="119"/>
    </row>
    <row r="70" spans="1:13">
      <c r="A70" s="100" t="s">
        <v>112</v>
      </c>
      <c r="B70" s="20" t="s">
        <v>113</v>
      </c>
      <c r="C70" s="21">
        <v>100</v>
      </c>
      <c r="D70" s="101">
        <v>2.2000000000000002</v>
      </c>
      <c r="E70" s="101">
        <v>4.5</v>
      </c>
      <c r="F70" s="101">
        <v>10.5</v>
      </c>
      <c r="G70" s="101">
        <v>91</v>
      </c>
      <c r="H70" s="101">
        <v>61.3</v>
      </c>
      <c r="I70" s="101">
        <v>21.34</v>
      </c>
      <c r="J70" s="101">
        <v>0.8</v>
      </c>
      <c r="K70" s="101">
        <v>0.03</v>
      </c>
      <c r="L70" s="101">
        <v>0.05</v>
      </c>
      <c r="M70" s="101">
        <v>22.7</v>
      </c>
    </row>
    <row r="71" spans="1:13">
      <c r="A71" s="43" t="s">
        <v>140</v>
      </c>
      <c r="B71" s="20" t="s">
        <v>141</v>
      </c>
      <c r="C71" s="21" t="s">
        <v>142</v>
      </c>
      <c r="D71" s="18">
        <v>7.1</v>
      </c>
      <c r="E71" s="18">
        <v>11.9</v>
      </c>
      <c r="F71" s="18">
        <v>19.899999999999999</v>
      </c>
      <c r="G71" s="18">
        <v>215</v>
      </c>
      <c r="H71" s="18">
        <v>196.9</v>
      </c>
      <c r="I71" s="18">
        <v>39.82</v>
      </c>
      <c r="J71" s="18">
        <v>0.92</v>
      </c>
      <c r="K71" s="18">
        <v>0.12</v>
      </c>
      <c r="L71" s="18">
        <v>0.26</v>
      </c>
      <c r="M71" s="18">
        <v>9.84</v>
      </c>
    </row>
    <row r="72" spans="1:13">
      <c r="A72" s="22" t="s">
        <v>55</v>
      </c>
      <c r="B72" s="19" t="s">
        <v>56</v>
      </c>
      <c r="C72" s="18" t="s">
        <v>135</v>
      </c>
      <c r="D72" s="18">
        <v>4.4000000000000004</v>
      </c>
      <c r="E72" s="18">
        <v>4.3</v>
      </c>
      <c r="F72" s="18">
        <v>45.2</v>
      </c>
      <c r="G72" s="18">
        <v>241</v>
      </c>
      <c r="H72" s="18">
        <v>66.36</v>
      </c>
      <c r="I72" s="18">
        <v>72.5</v>
      </c>
      <c r="J72" s="18">
        <v>1.46</v>
      </c>
      <c r="K72" s="18">
        <v>0.09</v>
      </c>
      <c r="L72" s="18">
        <v>7.0000000000000007E-2</v>
      </c>
      <c r="M72" s="18">
        <v>10.17</v>
      </c>
    </row>
    <row r="73" spans="1:13">
      <c r="A73" s="22" t="s">
        <v>37</v>
      </c>
      <c r="B73" s="19" t="s">
        <v>38</v>
      </c>
      <c r="C73" s="21" t="s">
        <v>129</v>
      </c>
      <c r="D73" s="18">
        <v>12.5</v>
      </c>
      <c r="E73" s="18">
        <v>17.7</v>
      </c>
      <c r="F73" s="18">
        <v>12.7</v>
      </c>
      <c r="G73" s="18">
        <v>262</v>
      </c>
      <c r="H73" s="18">
        <v>18.23</v>
      </c>
      <c r="I73" s="18">
        <v>18.78</v>
      </c>
      <c r="J73" s="18">
        <v>1.49</v>
      </c>
      <c r="K73" s="18">
        <v>7.0000000000000007E-2</v>
      </c>
      <c r="L73" s="18">
        <v>0.08</v>
      </c>
      <c r="M73" s="18">
        <v>0.33</v>
      </c>
    </row>
    <row r="74" spans="1:13">
      <c r="A74" s="22" t="s">
        <v>89</v>
      </c>
      <c r="B74" s="19" t="s">
        <v>90</v>
      </c>
      <c r="C74" s="21">
        <v>200</v>
      </c>
      <c r="D74" s="18">
        <v>1</v>
      </c>
      <c r="E74" s="18">
        <v>0.05</v>
      </c>
      <c r="F74" s="18">
        <v>27.5</v>
      </c>
      <c r="G74" s="18">
        <v>110</v>
      </c>
      <c r="H74" s="18">
        <v>28.69</v>
      </c>
      <c r="I74" s="18">
        <v>18.27</v>
      </c>
      <c r="J74" s="18">
        <v>0.61</v>
      </c>
      <c r="K74" s="18">
        <v>0.01</v>
      </c>
      <c r="L74" s="18">
        <v>0.03</v>
      </c>
      <c r="M74" s="18">
        <v>1.6</v>
      </c>
    </row>
    <row r="75" spans="1:13">
      <c r="A75" s="43"/>
      <c r="B75" s="20" t="s">
        <v>28</v>
      </c>
      <c r="C75" s="21">
        <v>70</v>
      </c>
      <c r="D75" s="18">
        <v>4.76</v>
      </c>
      <c r="E75" s="18">
        <v>0.84</v>
      </c>
      <c r="F75" s="18">
        <v>32.479999999999997</v>
      </c>
      <c r="G75" s="18">
        <v>150.5</v>
      </c>
      <c r="H75" s="18">
        <v>21</v>
      </c>
      <c r="I75" s="18">
        <v>32.200000000000003</v>
      </c>
      <c r="J75" s="18">
        <v>1.61</v>
      </c>
      <c r="K75" s="18">
        <v>0.11</v>
      </c>
      <c r="L75" s="18">
        <v>0.06</v>
      </c>
      <c r="M75" s="18">
        <v>0</v>
      </c>
    </row>
    <row r="76" spans="1:13">
      <c r="A76" s="34"/>
      <c r="B76" s="20" t="s">
        <v>51</v>
      </c>
      <c r="C76" s="21">
        <v>50</v>
      </c>
      <c r="D76" s="33">
        <v>3.8</v>
      </c>
      <c r="E76" s="33">
        <v>0.45</v>
      </c>
      <c r="F76" s="33">
        <v>24.85</v>
      </c>
      <c r="G76" s="33">
        <v>113</v>
      </c>
      <c r="H76" s="33">
        <v>13</v>
      </c>
      <c r="I76" s="33">
        <v>17.5</v>
      </c>
      <c r="J76" s="33">
        <v>0.8</v>
      </c>
      <c r="K76" s="33">
        <v>0.08</v>
      </c>
      <c r="L76" s="33">
        <v>0.04</v>
      </c>
      <c r="M76" s="33">
        <v>0</v>
      </c>
    </row>
    <row r="77" spans="1:13">
      <c r="A77" s="118" t="s">
        <v>29</v>
      </c>
      <c r="B77" s="118"/>
      <c r="C77" s="30"/>
      <c r="D77" s="32">
        <f>D70+D71+D72+D73+D74+D75+D76</f>
        <v>35.76</v>
      </c>
      <c r="E77" s="32">
        <f t="shared" ref="E77:M77" si="13">E70+E71+E72+E73+E74+E75+E76</f>
        <v>39.74</v>
      </c>
      <c r="F77" s="32">
        <f t="shared" si="13"/>
        <v>173.13</v>
      </c>
      <c r="G77" s="32">
        <f t="shared" si="13"/>
        <v>1182.5</v>
      </c>
      <c r="H77" s="32">
        <f t="shared" si="13"/>
        <v>405.48</v>
      </c>
      <c r="I77" s="32">
        <f t="shared" si="13"/>
        <v>220.41000000000003</v>
      </c>
      <c r="J77" s="32">
        <f t="shared" si="13"/>
        <v>7.69</v>
      </c>
      <c r="K77" s="32">
        <f t="shared" si="13"/>
        <v>0.51</v>
      </c>
      <c r="L77" s="32">
        <f t="shared" si="13"/>
        <v>0.59000000000000008</v>
      </c>
      <c r="M77" s="32">
        <f t="shared" si="13"/>
        <v>44.64</v>
      </c>
    </row>
    <row r="78" spans="1:13">
      <c r="A78" s="102" t="s">
        <v>122</v>
      </c>
      <c r="B78" s="102"/>
      <c r="C78" s="102"/>
      <c r="D78" s="35">
        <f>D68+D77</f>
        <v>51.79</v>
      </c>
      <c r="E78" s="35">
        <f t="shared" ref="E78:M78" si="14">E68+E77</f>
        <v>63.33</v>
      </c>
      <c r="F78" s="35">
        <f t="shared" si="14"/>
        <v>261.2</v>
      </c>
      <c r="G78" s="35">
        <f t="shared" si="14"/>
        <v>1795.31</v>
      </c>
      <c r="H78" s="35">
        <f t="shared" si="14"/>
        <v>695.68000000000006</v>
      </c>
      <c r="I78" s="35">
        <f t="shared" si="14"/>
        <v>299.81000000000006</v>
      </c>
      <c r="J78" s="35">
        <f t="shared" si="14"/>
        <v>11</v>
      </c>
      <c r="K78" s="35">
        <f t="shared" si="14"/>
        <v>0.78</v>
      </c>
      <c r="L78" s="35">
        <f t="shared" si="14"/>
        <v>0.85000000000000009</v>
      </c>
      <c r="M78" s="35">
        <f t="shared" si="14"/>
        <v>63.4</v>
      </c>
    </row>
    <row r="79" spans="1:13">
      <c r="A79" s="102" t="s">
        <v>30</v>
      </c>
      <c r="B79" s="102"/>
      <c r="C79" s="102"/>
      <c r="D79" s="36">
        <f t="shared" ref="D79:M79" si="15">D78*100/D214</f>
        <v>95.907407407407405</v>
      </c>
      <c r="E79" s="36">
        <f t="shared" si="15"/>
        <v>114.7282608695652</v>
      </c>
      <c r="F79" s="36">
        <f t="shared" si="15"/>
        <v>113.66405570060923</v>
      </c>
      <c r="G79" s="36">
        <f t="shared" si="15"/>
        <v>110.00674019607843</v>
      </c>
      <c r="H79" s="36">
        <f t="shared" si="15"/>
        <v>96.62222222222222</v>
      </c>
      <c r="I79" s="36">
        <f t="shared" si="15"/>
        <v>166.56111111111116</v>
      </c>
      <c r="J79" s="36">
        <f t="shared" si="15"/>
        <v>101.85185185185186</v>
      </c>
      <c r="K79" s="36">
        <f t="shared" si="15"/>
        <v>92.857142857142875</v>
      </c>
      <c r="L79" s="36">
        <f t="shared" si="15"/>
        <v>88.541666666666686</v>
      </c>
      <c r="M79" s="36">
        <f t="shared" si="15"/>
        <v>150.95238095238096</v>
      </c>
    </row>
    <row r="80" spans="1:13">
      <c r="A80" s="123" t="s">
        <v>62</v>
      </c>
      <c r="B80" s="123"/>
      <c r="C80" s="123"/>
      <c r="D80" s="123"/>
      <c r="E80" s="123"/>
      <c r="F80" s="123"/>
      <c r="G80" s="123"/>
      <c r="H80" s="123"/>
      <c r="I80" s="123"/>
      <c r="J80" s="123"/>
      <c r="K80" s="123"/>
      <c r="L80" s="123"/>
      <c r="M80" s="123"/>
    </row>
    <row r="81" spans="1:13">
      <c r="A81" s="123" t="s">
        <v>18</v>
      </c>
      <c r="B81" s="123"/>
      <c r="C81" s="123"/>
      <c r="D81" s="123"/>
      <c r="E81" s="123"/>
      <c r="F81" s="123"/>
      <c r="G81" s="123"/>
      <c r="H81" s="123"/>
      <c r="I81" s="123"/>
      <c r="J81" s="123"/>
      <c r="K81" s="123"/>
      <c r="L81" s="123"/>
      <c r="M81" s="123"/>
    </row>
    <row r="82" spans="1:13">
      <c r="A82" s="41" t="s">
        <v>32</v>
      </c>
      <c r="B82" s="40" t="s">
        <v>33</v>
      </c>
      <c r="C82" s="18">
        <v>100</v>
      </c>
      <c r="D82" s="18">
        <v>5</v>
      </c>
      <c r="E82" s="18">
        <v>0.2</v>
      </c>
      <c r="F82" s="18">
        <v>13.3</v>
      </c>
      <c r="G82" s="18">
        <v>72</v>
      </c>
      <c r="H82" s="18">
        <v>26</v>
      </c>
      <c r="I82" s="18">
        <v>38</v>
      </c>
      <c r="J82" s="18">
        <v>0.7</v>
      </c>
      <c r="K82" s="18">
        <v>0.35</v>
      </c>
      <c r="L82" s="18">
        <v>0.2</v>
      </c>
      <c r="M82" s="18">
        <v>25</v>
      </c>
    </row>
    <row r="83" spans="1:13">
      <c r="A83" s="22" t="s">
        <v>144</v>
      </c>
      <c r="B83" s="19" t="s">
        <v>145</v>
      </c>
      <c r="C83" s="21" t="s">
        <v>116</v>
      </c>
      <c r="D83" s="18">
        <v>8.11</v>
      </c>
      <c r="E83" s="18">
        <v>9.44</v>
      </c>
      <c r="F83" s="18">
        <v>28.89</v>
      </c>
      <c r="G83" s="18">
        <v>233.33</v>
      </c>
      <c r="H83" s="18">
        <v>133.6</v>
      </c>
      <c r="I83" s="18">
        <v>74.27</v>
      </c>
      <c r="J83" s="18">
        <v>2.2000000000000002</v>
      </c>
      <c r="K83" s="18">
        <v>0.2</v>
      </c>
      <c r="L83" s="18">
        <v>0.2</v>
      </c>
      <c r="M83" s="18">
        <v>0.39</v>
      </c>
    </row>
    <row r="84" spans="1:13">
      <c r="A84" s="22" t="s">
        <v>71</v>
      </c>
      <c r="B84" s="19" t="s">
        <v>72</v>
      </c>
      <c r="C84" s="21">
        <v>200</v>
      </c>
      <c r="D84" s="18">
        <v>0.2</v>
      </c>
      <c r="E84" s="18">
        <v>0.1</v>
      </c>
      <c r="F84" s="18">
        <v>17.2</v>
      </c>
      <c r="G84" s="18">
        <v>68</v>
      </c>
      <c r="H84" s="18">
        <v>6.03</v>
      </c>
      <c r="I84" s="18">
        <v>3.13</v>
      </c>
      <c r="J84" s="18">
        <v>0.8</v>
      </c>
      <c r="K84" s="18">
        <v>0.01</v>
      </c>
      <c r="L84" s="18">
        <v>0.01</v>
      </c>
      <c r="M84" s="18">
        <v>1.36</v>
      </c>
    </row>
    <row r="85" spans="1:13">
      <c r="A85" s="34"/>
      <c r="B85" s="20" t="s">
        <v>51</v>
      </c>
      <c r="C85" s="21">
        <v>70</v>
      </c>
      <c r="D85" s="18">
        <v>5.32</v>
      </c>
      <c r="E85" s="18">
        <v>0.63</v>
      </c>
      <c r="F85" s="18">
        <v>34.79</v>
      </c>
      <c r="G85" s="18">
        <v>158.19999999999999</v>
      </c>
      <c r="H85" s="18">
        <v>18.2</v>
      </c>
      <c r="I85" s="18">
        <v>24.5</v>
      </c>
      <c r="J85" s="18">
        <v>1.1200000000000001</v>
      </c>
      <c r="K85" s="18">
        <v>0.11</v>
      </c>
      <c r="L85" s="18">
        <v>0.06</v>
      </c>
      <c r="M85" s="18">
        <v>0</v>
      </c>
    </row>
    <row r="86" spans="1:13">
      <c r="A86" s="34"/>
      <c r="B86" s="17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</row>
    <row r="87" spans="1:13">
      <c r="A87" s="118" t="s">
        <v>29</v>
      </c>
      <c r="B87" s="118"/>
      <c r="C87" s="30"/>
      <c r="D87" s="32">
        <f>D82+D83+D84+D85+D86</f>
        <v>18.63</v>
      </c>
      <c r="E87" s="32">
        <f t="shared" ref="E87:M87" si="16">E82+E83+E84+E85+E86</f>
        <v>10.37</v>
      </c>
      <c r="F87" s="32">
        <f t="shared" si="16"/>
        <v>94.18</v>
      </c>
      <c r="G87" s="32">
        <f t="shared" si="16"/>
        <v>531.53</v>
      </c>
      <c r="H87" s="32">
        <f t="shared" si="16"/>
        <v>183.82999999999998</v>
      </c>
      <c r="I87" s="32">
        <f t="shared" si="16"/>
        <v>139.89999999999998</v>
      </c>
      <c r="J87" s="32">
        <f t="shared" si="16"/>
        <v>4.82</v>
      </c>
      <c r="K87" s="32">
        <f t="shared" si="16"/>
        <v>0.67</v>
      </c>
      <c r="L87" s="32">
        <f t="shared" si="16"/>
        <v>0.47000000000000003</v>
      </c>
      <c r="M87" s="32">
        <f t="shared" si="16"/>
        <v>26.75</v>
      </c>
    </row>
    <row r="88" spans="1:13">
      <c r="A88" s="119" t="s">
        <v>118</v>
      </c>
      <c r="B88" s="119"/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19"/>
    </row>
    <row r="89" spans="1:13">
      <c r="A89" s="100" t="s">
        <v>102</v>
      </c>
      <c r="B89" s="20" t="s">
        <v>103</v>
      </c>
      <c r="C89" s="21">
        <v>100</v>
      </c>
      <c r="D89" s="101">
        <v>1.4</v>
      </c>
      <c r="E89" s="101">
        <v>8.1999999999999993</v>
      </c>
      <c r="F89" s="101">
        <v>8</v>
      </c>
      <c r="G89" s="101">
        <v>110</v>
      </c>
      <c r="H89" s="101">
        <v>37.15</v>
      </c>
      <c r="I89" s="101">
        <v>20.16</v>
      </c>
      <c r="J89" s="101">
        <v>1.3</v>
      </c>
      <c r="K89" s="101">
        <v>0.02</v>
      </c>
      <c r="L89" s="101">
        <v>0.04</v>
      </c>
      <c r="M89" s="101">
        <v>9.07</v>
      </c>
    </row>
    <row r="90" spans="1:13">
      <c r="A90" s="43" t="s">
        <v>146</v>
      </c>
      <c r="B90" s="20" t="s">
        <v>147</v>
      </c>
      <c r="C90" s="21">
        <v>300</v>
      </c>
      <c r="D90" s="18">
        <v>5.8</v>
      </c>
      <c r="E90" s="18">
        <v>11.4</v>
      </c>
      <c r="F90" s="18">
        <v>22.3</v>
      </c>
      <c r="G90" s="18">
        <v>217</v>
      </c>
      <c r="H90" s="18">
        <v>19.32</v>
      </c>
      <c r="I90" s="18">
        <v>32.56</v>
      </c>
      <c r="J90" s="18">
        <v>1.24</v>
      </c>
      <c r="K90" s="18">
        <v>0.13</v>
      </c>
      <c r="L90" s="18">
        <v>0.09</v>
      </c>
      <c r="M90" s="18">
        <v>11.57</v>
      </c>
    </row>
    <row r="91" spans="1:13">
      <c r="A91" s="22" t="s">
        <v>658</v>
      </c>
      <c r="B91" s="19" t="s">
        <v>657</v>
      </c>
      <c r="C91" s="93" t="s">
        <v>148</v>
      </c>
      <c r="D91" s="27">
        <v>4</v>
      </c>
      <c r="E91" s="27">
        <v>5.2</v>
      </c>
      <c r="F91" s="27">
        <v>21</v>
      </c>
      <c r="G91" s="27">
        <v>149</v>
      </c>
      <c r="H91" s="27">
        <v>69.03</v>
      </c>
      <c r="I91" s="27">
        <v>33.74</v>
      </c>
      <c r="J91" s="27">
        <v>1.1200000000000001</v>
      </c>
      <c r="K91" s="27">
        <v>0.12</v>
      </c>
      <c r="L91" s="27">
        <v>0.14000000000000001</v>
      </c>
      <c r="M91" s="27">
        <v>5.38</v>
      </c>
    </row>
    <row r="92" spans="1:13">
      <c r="A92" s="22" t="s">
        <v>68</v>
      </c>
      <c r="B92" s="19" t="s">
        <v>69</v>
      </c>
      <c r="C92" s="18" t="s">
        <v>149</v>
      </c>
      <c r="D92" s="28">
        <v>23.13</v>
      </c>
      <c r="E92" s="28">
        <v>20.38</v>
      </c>
      <c r="F92" s="28">
        <v>17.88</v>
      </c>
      <c r="G92" s="28">
        <v>348.75</v>
      </c>
      <c r="H92" s="28">
        <v>35.78</v>
      </c>
      <c r="I92" s="28">
        <v>25.25</v>
      </c>
      <c r="J92" s="28">
        <v>0.9</v>
      </c>
      <c r="K92" s="28">
        <v>0.14000000000000001</v>
      </c>
      <c r="L92" s="28">
        <v>0.13</v>
      </c>
      <c r="M92" s="28">
        <v>3.63</v>
      </c>
    </row>
    <row r="93" spans="1:13">
      <c r="A93" s="22" t="s">
        <v>40</v>
      </c>
      <c r="B93" s="19" t="s">
        <v>41</v>
      </c>
      <c r="C93" s="21">
        <v>200</v>
      </c>
      <c r="D93" s="18">
        <v>0.2</v>
      </c>
      <c r="E93" s="18">
        <v>0.04</v>
      </c>
      <c r="F93" s="18">
        <v>10.199999999999999</v>
      </c>
      <c r="G93" s="18">
        <v>41</v>
      </c>
      <c r="H93" s="18">
        <v>3.1</v>
      </c>
      <c r="I93" s="18">
        <v>0.84</v>
      </c>
      <c r="J93" s="18">
        <v>7.0000000000000007E-2</v>
      </c>
      <c r="K93" s="18">
        <v>0</v>
      </c>
      <c r="L93" s="18">
        <v>0</v>
      </c>
      <c r="M93" s="18">
        <v>2.8</v>
      </c>
    </row>
    <row r="94" spans="1:13">
      <c r="A94" s="43"/>
      <c r="B94" s="25" t="s">
        <v>28</v>
      </c>
      <c r="C94" s="21">
        <v>60</v>
      </c>
      <c r="D94" s="18">
        <v>4.08</v>
      </c>
      <c r="E94" s="18">
        <v>0.72</v>
      </c>
      <c r="F94" s="18">
        <v>27.84</v>
      </c>
      <c r="G94" s="18">
        <v>129</v>
      </c>
      <c r="H94" s="18">
        <v>18</v>
      </c>
      <c r="I94" s="18">
        <v>27.6</v>
      </c>
      <c r="J94" s="18">
        <v>1.38</v>
      </c>
      <c r="K94" s="18">
        <v>0.1</v>
      </c>
      <c r="L94" s="18">
        <v>0.05</v>
      </c>
      <c r="M94" s="18">
        <v>0</v>
      </c>
    </row>
    <row r="95" spans="1:13">
      <c r="A95" s="34"/>
      <c r="B95" s="20" t="s">
        <v>51</v>
      </c>
      <c r="C95" s="21">
        <v>60</v>
      </c>
      <c r="D95" s="33">
        <v>4.5599999999999996</v>
      </c>
      <c r="E95" s="33">
        <v>0.54</v>
      </c>
      <c r="F95" s="33">
        <v>29.82</v>
      </c>
      <c r="G95" s="33">
        <v>135.6</v>
      </c>
      <c r="H95" s="33">
        <v>15.6</v>
      </c>
      <c r="I95" s="33">
        <v>21</v>
      </c>
      <c r="J95" s="33">
        <v>0.96</v>
      </c>
      <c r="K95" s="33">
        <v>0.1</v>
      </c>
      <c r="L95" s="33">
        <v>0.05</v>
      </c>
      <c r="M95" s="33">
        <v>0</v>
      </c>
    </row>
    <row r="96" spans="1:13">
      <c r="A96" s="34"/>
      <c r="B96" s="17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</row>
    <row r="97" spans="1:13">
      <c r="A97" s="118" t="s">
        <v>29</v>
      </c>
      <c r="B97" s="118"/>
      <c r="C97" s="30"/>
      <c r="D97" s="32">
        <f>D89+D90+D91+D92+D93+D94+D95</f>
        <v>43.17</v>
      </c>
      <c r="E97" s="32">
        <f t="shared" ref="E97:M97" si="17">E89+E90+E91+E92+E93+E94+E95</f>
        <v>46.48</v>
      </c>
      <c r="F97" s="32">
        <f t="shared" si="17"/>
        <v>137.04</v>
      </c>
      <c r="G97" s="32">
        <f t="shared" si="17"/>
        <v>1130.3499999999999</v>
      </c>
      <c r="H97" s="32">
        <f t="shared" si="17"/>
        <v>197.98</v>
      </c>
      <c r="I97" s="32">
        <f t="shared" si="17"/>
        <v>161.15</v>
      </c>
      <c r="J97" s="32">
        <f t="shared" si="17"/>
        <v>6.9700000000000006</v>
      </c>
      <c r="K97" s="32">
        <f t="shared" si="17"/>
        <v>0.61</v>
      </c>
      <c r="L97" s="32">
        <f t="shared" si="17"/>
        <v>0.5</v>
      </c>
      <c r="M97" s="32">
        <f t="shared" si="17"/>
        <v>32.449999999999996</v>
      </c>
    </row>
    <row r="98" spans="1:13">
      <c r="A98" s="102" t="s">
        <v>122</v>
      </c>
      <c r="B98" s="102"/>
      <c r="C98" s="102"/>
      <c r="D98" s="35">
        <f>D87+D97</f>
        <v>61.8</v>
      </c>
      <c r="E98" s="35">
        <f t="shared" ref="E98:M98" si="18">E87+E97</f>
        <v>56.849999999999994</v>
      </c>
      <c r="F98" s="35">
        <f t="shared" si="18"/>
        <v>231.22</v>
      </c>
      <c r="G98" s="35">
        <f t="shared" si="18"/>
        <v>1661.8799999999999</v>
      </c>
      <c r="H98" s="35">
        <f t="shared" si="18"/>
        <v>381.80999999999995</v>
      </c>
      <c r="I98" s="35">
        <f t="shared" si="18"/>
        <v>301.04999999999995</v>
      </c>
      <c r="J98" s="35">
        <f t="shared" si="18"/>
        <v>11.790000000000001</v>
      </c>
      <c r="K98" s="35">
        <f t="shared" si="18"/>
        <v>1.28</v>
      </c>
      <c r="L98" s="35">
        <f t="shared" si="18"/>
        <v>0.97</v>
      </c>
      <c r="M98" s="35">
        <f t="shared" si="18"/>
        <v>59.199999999999996</v>
      </c>
    </row>
    <row r="99" spans="1:13">
      <c r="A99" s="102" t="s">
        <v>30</v>
      </c>
      <c r="B99" s="102"/>
      <c r="C99" s="102"/>
      <c r="D99" s="36">
        <f t="shared" ref="D99:M99" si="19">D98*100/D214</f>
        <v>114.44444444444444</v>
      </c>
      <c r="E99" s="36">
        <f t="shared" si="19"/>
        <v>102.98913043478258</v>
      </c>
      <c r="F99" s="36">
        <f t="shared" si="19"/>
        <v>100.61792863359443</v>
      </c>
      <c r="G99" s="36">
        <f t="shared" si="19"/>
        <v>101.83088235294117</v>
      </c>
      <c r="H99" s="36">
        <f t="shared" si="19"/>
        <v>53.029166666666654</v>
      </c>
      <c r="I99" s="36">
        <f t="shared" si="19"/>
        <v>167.24999999999997</v>
      </c>
      <c r="J99" s="36">
        <f t="shared" si="19"/>
        <v>109.16666666666667</v>
      </c>
      <c r="K99" s="36">
        <f t="shared" si="19"/>
        <v>152.38095238095241</v>
      </c>
      <c r="L99" s="36">
        <f t="shared" si="19"/>
        <v>101.04166666666667</v>
      </c>
      <c r="M99" s="36">
        <f t="shared" si="19"/>
        <v>140.95238095238096</v>
      </c>
    </row>
    <row r="100" spans="1:13">
      <c r="A100" s="120" t="s">
        <v>150</v>
      </c>
      <c r="B100" s="121"/>
      <c r="C100" s="122"/>
      <c r="D100" s="36">
        <f t="shared" ref="D100:M100" si="20">(D21+D40+D59+D78+D98)/5*100/D214</f>
        <v>101.65925925925927</v>
      </c>
      <c r="E100" s="36">
        <f t="shared" si="20"/>
        <v>105.981884057971</v>
      </c>
      <c r="F100" s="36">
        <f t="shared" si="20"/>
        <v>107.89643167972149</v>
      </c>
      <c r="G100" s="36">
        <f t="shared" si="20"/>
        <v>105.07647058823528</v>
      </c>
      <c r="H100" s="36">
        <f t="shared" si="20"/>
        <v>72.883611111111108</v>
      </c>
      <c r="I100" s="36">
        <f t="shared" si="20"/>
        <v>154.6588888888889</v>
      </c>
      <c r="J100" s="36">
        <f t="shared" si="20"/>
        <v>102.7962962962963</v>
      </c>
      <c r="K100" s="36">
        <f t="shared" si="20"/>
        <v>111.6666666666667</v>
      </c>
      <c r="L100" s="36">
        <f t="shared" si="20"/>
        <v>86.458333333333343</v>
      </c>
      <c r="M100" s="36">
        <f t="shared" si="20"/>
        <v>119.87619047619049</v>
      </c>
    </row>
    <row r="101" spans="1:13">
      <c r="A101" s="123" t="s">
        <v>73</v>
      </c>
      <c r="B101" s="123"/>
      <c r="C101" s="123"/>
      <c r="D101" s="123"/>
      <c r="E101" s="123"/>
      <c r="F101" s="123"/>
      <c r="G101" s="123"/>
      <c r="H101" s="123"/>
      <c r="I101" s="123"/>
      <c r="J101" s="123"/>
      <c r="K101" s="123"/>
      <c r="L101" s="123"/>
      <c r="M101" s="123"/>
    </row>
    <row r="102" spans="1:13">
      <c r="A102" s="123" t="s">
        <v>18</v>
      </c>
      <c r="B102" s="123"/>
      <c r="C102" s="123"/>
      <c r="D102" s="123"/>
      <c r="E102" s="123"/>
      <c r="F102" s="123"/>
      <c r="G102" s="123"/>
      <c r="H102" s="123"/>
      <c r="I102" s="123"/>
      <c r="J102" s="123"/>
      <c r="K102" s="123"/>
      <c r="L102" s="123"/>
      <c r="M102" s="123"/>
    </row>
    <row r="103" spans="1:13">
      <c r="A103" s="43" t="s">
        <v>112</v>
      </c>
      <c r="B103" s="20" t="s">
        <v>113</v>
      </c>
      <c r="C103" s="21">
        <v>100</v>
      </c>
      <c r="D103" s="18">
        <v>2.2000000000000002</v>
      </c>
      <c r="E103" s="18">
        <v>4.5</v>
      </c>
      <c r="F103" s="18">
        <v>10.5</v>
      </c>
      <c r="G103" s="18">
        <v>91</v>
      </c>
      <c r="H103" s="18">
        <v>61.3</v>
      </c>
      <c r="I103" s="18">
        <v>21.34</v>
      </c>
      <c r="J103" s="18">
        <v>0.8</v>
      </c>
      <c r="K103" s="18">
        <v>0.03</v>
      </c>
      <c r="L103" s="18">
        <v>0.05</v>
      </c>
      <c r="M103" s="18">
        <v>22.7</v>
      </c>
    </row>
    <row r="104" spans="1:13">
      <c r="A104" s="22" t="s">
        <v>151</v>
      </c>
      <c r="B104" s="19" t="s">
        <v>152</v>
      </c>
      <c r="C104" s="21" t="s">
        <v>116</v>
      </c>
      <c r="D104" s="18">
        <v>8.11</v>
      </c>
      <c r="E104" s="18">
        <v>10.220000000000001</v>
      </c>
      <c r="F104" s="18">
        <v>33.89</v>
      </c>
      <c r="G104" s="18">
        <v>260</v>
      </c>
      <c r="H104" s="18">
        <v>211.61</v>
      </c>
      <c r="I104" s="18">
        <v>28.66</v>
      </c>
      <c r="J104" s="18">
        <v>0.49</v>
      </c>
      <c r="K104" s="18">
        <v>0.09</v>
      </c>
      <c r="L104" s="18">
        <v>0.26</v>
      </c>
      <c r="M104" s="18">
        <v>0.41</v>
      </c>
    </row>
    <row r="105" spans="1:13">
      <c r="A105" s="22" t="s">
        <v>82</v>
      </c>
      <c r="B105" s="19" t="s">
        <v>83</v>
      </c>
      <c r="C105" s="21">
        <v>200</v>
      </c>
      <c r="D105" s="18">
        <v>0.1</v>
      </c>
      <c r="E105" s="18">
        <v>0.03</v>
      </c>
      <c r="F105" s="18">
        <v>9.9</v>
      </c>
      <c r="G105" s="18">
        <v>35</v>
      </c>
      <c r="H105" s="18">
        <v>0.26</v>
      </c>
      <c r="I105" s="18">
        <v>0</v>
      </c>
      <c r="J105" s="18">
        <v>0.03</v>
      </c>
      <c r="K105" s="18">
        <v>0</v>
      </c>
      <c r="L105" s="18">
        <v>0</v>
      </c>
      <c r="M105" s="18">
        <v>0</v>
      </c>
    </row>
    <row r="106" spans="1:13">
      <c r="A106" s="34"/>
      <c r="B106" s="20" t="s">
        <v>51</v>
      </c>
      <c r="C106" s="21">
        <v>50</v>
      </c>
      <c r="D106" s="18">
        <v>3.8</v>
      </c>
      <c r="E106" s="18">
        <v>0.45</v>
      </c>
      <c r="F106" s="18">
        <v>24.85</v>
      </c>
      <c r="G106" s="18">
        <v>113</v>
      </c>
      <c r="H106" s="18">
        <v>13</v>
      </c>
      <c r="I106" s="18">
        <v>17.5</v>
      </c>
      <c r="J106" s="18">
        <v>0.8</v>
      </c>
      <c r="K106" s="18">
        <v>0.08</v>
      </c>
      <c r="L106" s="18">
        <v>0.04</v>
      </c>
      <c r="M106" s="18">
        <v>0</v>
      </c>
    </row>
    <row r="107" spans="1:13">
      <c r="A107" s="34"/>
      <c r="B107" s="17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</row>
    <row r="108" spans="1:13">
      <c r="A108" s="118" t="s">
        <v>29</v>
      </c>
      <c r="B108" s="118"/>
      <c r="C108" s="30"/>
      <c r="D108" s="32">
        <f>D103+D104+D105+D106+D107</f>
        <v>14.209999999999997</v>
      </c>
      <c r="E108" s="32">
        <f t="shared" ref="E108:M108" si="21">E103+E104+E105+E106+E107</f>
        <v>15.2</v>
      </c>
      <c r="F108" s="32">
        <f t="shared" si="21"/>
        <v>79.14</v>
      </c>
      <c r="G108" s="32">
        <f t="shared" si="21"/>
        <v>499</v>
      </c>
      <c r="H108" s="32">
        <f t="shared" si="21"/>
        <v>286.17</v>
      </c>
      <c r="I108" s="32">
        <f t="shared" si="21"/>
        <v>67.5</v>
      </c>
      <c r="J108" s="32">
        <f t="shared" si="21"/>
        <v>2.12</v>
      </c>
      <c r="K108" s="32">
        <f t="shared" si="21"/>
        <v>0.2</v>
      </c>
      <c r="L108" s="32">
        <f t="shared" si="21"/>
        <v>0.35</v>
      </c>
      <c r="M108" s="32">
        <f t="shared" si="21"/>
        <v>23.11</v>
      </c>
    </row>
    <row r="109" spans="1:13">
      <c r="A109" s="119" t="s">
        <v>118</v>
      </c>
      <c r="B109" s="119"/>
      <c r="C109" s="119"/>
      <c r="D109" s="119"/>
      <c r="E109" s="119"/>
      <c r="F109" s="119"/>
      <c r="G109" s="119"/>
      <c r="H109" s="119"/>
      <c r="I109" s="119"/>
      <c r="J109" s="119"/>
      <c r="K109" s="119"/>
      <c r="L109" s="119"/>
      <c r="M109" s="119"/>
    </row>
    <row r="110" spans="1:13">
      <c r="A110" s="43" t="s">
        <v>74</v>
      </c>
      <c r="B110" s="20" t="s">
        <v>75</v>
      </c>
      <c r="C110" s="21">
        <v>100</v>
      </c>
      <c r="D110" s="18">
        <v>0.9</v>
      </c>
      <c r="E110" s="18">
        <v>3.4</v>
      </c>
      <c r="F110" s="18">
        <v>8.4</v>
      </c>
      <c r="G110" s="18">
        <v>67</v>
      </c>
      <c r="H110" s="18">
        <v>19.14</v>
      </c>
      <c r="I110" s="18">
        <v>23.1</v>
      </c>
      <c r="J110" s="18">
        <v>0.79</v>
      </c>
      <c r="K110" s="18">
        <v>0.03</v>
      </c>
      <c r="L110" s="18">
        <v>0.04</v>
      </c>
      <c r="M110" s="18">
        <v>2.1</v>
      </c>
    </row>
    <row r="111" spans="1:13">
      <c r="A111" s="43" t="s">
        <v>153</v>
      </c>
      <c r="B111" s="20" t="s">
        <v>154</v>
      </c>
      <c r="C111" s="21">
        <v>250</v>
      </c>
      <c r="D111" s="18">
        <v>2</v>
      </c>
      <c r="E111" s="18">
        <v>4.3499999999999996</v>
      </c>
      <c r="F111" s="18">
        <v>10.85</v>
      </c>
      <c r="G111" s="18">
        <v>91.5</v>
      </c>
      <c r="H111" s="18">
        <v>22.39</v>
      </c>
      <c r="I111" s="18">
        <v>21.81</v>
      </c>
      <c r="J111" s="18">
        <v>0.77</v>
      </c>
      <c r="K111" s="18">
        <v>0.08</v>
      </c>
      <c r="L111" s="18">
        <v>7.0000000000000007E-2</v>
      </c>
      <c r="M111" s="18">
        <v>10.8</v>
      </c>
    </row>
    <row r="112" spans="1:13">
      <c r="A112" s="22" t="s">
        <v>76</v>
      </c>
      <c r="B112" s="19" t="s">
        <v>77</v>
      </c>
      <c r="C112" s="21" t="s">
        <v>135</v>
      </c>
      <c r="D112" s="18">
        <v>10.1</v>
      </c>
      <c r="E112" s="18">
        <v>6.3</v>
      </c>
      <c r="F112" s="18">
        <v>41.7</v>
      </c>
      <c r="G112" s="18">
        <v>268</v>
      </c>
      <c r="H112" s="18">
        <v>15.53</v>
      </c>
      <c r="I112" s="18">
        <v>146.91</v>
      </c>
      <c r="J112" s="18">
        <v>5.03</v>
      </c>
      <c r="K112" s="18">
        <v>0.22</v>
      </c>
      <c r="L112" s="18">
        <v>0.13</v>
      </c>
      <c r="M112" s="18">
        <v>0</v>
      </c>
    </row>
    <row r="113" spans="1:13">
      <c r="A113" s="22" t="s">
        <v>78</v>
      </c>
      <c r="B113" s="19" t="s">
        <v>79</v>
      </c>
      <c r="C113" s="18" t="s">
        <v>143</v>
      </c>
      <c r="D113" s="28">
        <v>17.25</v>
      </c>
      <c r="E113" s="28">
        <v>13.88</v>
      </c>
      <c r="F113" s="28">
        <v>13.88</v>
      </c>
      <c r="G113" s="28">
        <v>250</v>
      </c>
      <c r="H113" s="28">
        <v>31.78</v>
      </c>
      <c r="I113" s="28">
        <v>26.09</v>
      </c>
      <c r="J113" s="28">
        <v>1.25</v>
      </c>
      <c r="K113" s="28">
        <v>0.09</v>
      </c>
      <c r="L113" s="28">
        <v>0.13</v>
      </c>
      <c r="M113" s="28">
        <v>1.01</v>
      </c>
    </row>
    <row r="114" spans="1:13">
      <c r="A114" s="43" t="s">
        <v>80</v>
      </c>
      <c r="B114" s="20" t="s">
        <v>81</v>
      </c>
      <c r="C114" s="21">
        <v>40</v>
      </c>
      <c r="D114" s="18">
        <v>0.4</v>
      </c>
      <c r="E114" s="18">
        <v>1.84</v>
      </c>
      <c r="F114" s="18">
        <v>2.4</v>
      </c>
      <c r="G114" s="18">
        <v>28</v>
      </c>
      <c r="H114" s="18">
        <v>2</v>
      </c>
      <c r="I114" s="18">
        <v>2.8</v>
      </c>
      <c r="J114" s="18">
        <v>0.12</v>
      </c>
      <c r="K114" s="18">
        <v>0.02</v>
      </c>
      <c r="L114" s="18">
        <v>0.02</v>
      </c>
      <c r="M114" s="18">
        <v>0.64</v>
      </c>
    </row>
    <row r="115" spans="1:13">
      <c r="A115" s="22" t="s">
        <v>26</v>
      </c>
      <c r="B115" s="19" t="s">
        <v>27</v>
      </c>
      <c r="C115" s="21">
        <v>200</v>
      </c>
      <c r="D115" s="18">
        <v>3.3</v>
      </c>
      <c r="E115" s="18">
        <v>2.5</v>
      </c>
      <c r="F115" s="18">
        <v>13.7</v>
      </c>
      <c r="G115" s="18">
        <v>88</v>
      </c>
      <c r="H115" s="18">
        <v>108.57</v>
      </c>
      <c r="I115" s="18">
        <v>51.1</v>
      </c>
      <c r="J115" s="18">
        <v>0.6</v>
      </c>
      <c r="K115" s="18">
        <v>0.03</v>
      </c>
      <c r="L115" s="18">
        <v>0.12</v>
      </c>
      <c r="M115" s="18">
        <v>0.52</v>
      </c>
    </row>
    <row r="116" spans="1:13">
      <c r="A116" s="43"/>
      <c r="B116" s="20" t="s">
        <v>28</v>
      </c>
      <c r="C116" s="21">
        <v>60</v>
      </c>
      <c r="D116" s="18">
        <v>4.08</v>
      </c>
      <c r="E116" s="18">
        <v>0.72</v>
      </c>
      <c r="F116" s="18">
        <v>27.84</v>
      </c>
      <c r="G116" s="18">
        <v>129</v>
      </c>
      <c r="H116" s="18">
        <v>18</v>
      </c>
      <c r="I116" s="18">
        <v>27.6</v>
      </c>
      <c r="J116" s="18">
        <v>1.38</v>
      </c>
      <c r="K116" s="18">
        <v>0.1</v>
      </c>
      <c r="L116" s="18">
        <v>0.05</v>
      </c>
      <c r="M116" s="18">
        <v>0</v>
      </c>
    </row>
    <row r="117" spans="1:13">
      <c r="A117" s="34"/>
      <c r="B117" s="20" t="s">
        <v>51</v>
      </c>
      <c r="C117" s="21">
        <v>50</v>
      </c>
      <c r="D117" s="18">
        <v>3.8</v>
      </c>
      <c r="E117" s="18">
        <v>0.45</v>
      </c>
      <c r="F117" s="18">
        <v>24.85</v>
      </c>
      <c r="G117" s="18">
        <v>113</v>
      </c>
      <c r="H117" s="18">
        <v>13</v>
      </c>
      <c r="I117" s="18">
        <v>17.5</v>
      </c>
      <c r="J117" s="18">
        <v>0.8</v>
      </c>
      <c r="K117" s="18">
        <v>0.08</v>
      </c>
      <c r="L117" s="18">
        <v>0.04</v>
      </c>
      <c r="M117" s="18">
        <v>0</v>
      </c>
    </row>
    <row r="118" spans="1:13">
      <c r="A118" s="124" t="s">
        <v>29</v>
      </c>
      <c r="B118" s="125"/>
      <c r="C118" s="30"/>
      <c r="D118" s="32">
        <f>D110+D111+D112+D113+D114+D115+D116+D117</f>
        <v>41.829999999999991</v>
      </c>
      <c r="E118" s="32">
        <f t="shared" ref="E118:M118" si="22">E110+E111+E112+E113+E114+E115+E116+E117</f>
        <v>33.44</v>
      </c>
      <c r="F118" s="32">
        <f t="shared" si="22"/>
        <v>143.62</v>
      </c>
      <c r="G118" s="32">
        <f t="shared" si="22"/>
        <v>1034.5</v>
      </c>
      <c r="H118" s="32">
        <f t="shared" si="22"/>
        <v>230.41</v>
      </c>
      <c r="I118" s="32">
        <f t="shared" si="22"/>
        <v>316.91000000000003</v>
      </c>
      <c r="J118" s="32">
        <f t="shared" si="22"/>
        <v>10.740000000000002</v>
      </c>
      <c r="K118" s="32">
        <f t="shared" si="22"/>
        <v>0.65</v>
      </c>
      <c r="L118" s="32">
        <f t="shared" si="22"/>
        <v>0.60000000000000009</v>
      </c>
      <c r="M118" s="32">
        <f t="shared" si="22"/>
        <v>15.07</v>
      </c>
    </row>
    <row r="119" spans="1:13">
      <c r="A119" s="120" t="s">
        <v>122</v>
      </c>
      <c r="B119" s="121"/>
      <c r="C119" s="122"/>
      <c r="D119" s="35">
        <f>D108+D118</f>
        <v>56.039999999999992</v>
      </c>
      <c r="E119" s="35">
        <f t="shared" ref="E119:M119" si="23">E108+E118</f>
        <v>48.64</v>
      </c>
      <c r="F119" s="35">
        <f t="shared" si="23"/>
        <v>222.76</v>
      </c>
      <c r="G119" s="35">
        <f t="shared" si="23"/>
        <v>1533.5</v>
      </c>
      <c r="H119" s="35">
        <f t="shared" si="23"/>
        <v>516.58000000000004</v>
      </c>
      <c r="I119" s="35">
        <f t="shared" si="23"/>
        <v>384.41</v>
      </c>
      <c r="J119" s="35">
        <f t="shared" si="23"/>
        <v>12.860000000000003</v>
      </c>
      <c r="K119" s="35">
        <f t="shared" si="23"/>
        <v>0.85000000000000009</v>
      </c>
      <c r="L119" s="35">
        <f t="shared" si="23"/>
        <v>0.95000000000000007</v>
      </c>
      <c r="M119" s="35">
        <f t="shared" si="23"/>
        <v>38.18</v>
      </c>
    </row>
    <row r="120" spans="1:13">
      <c r="A120" s="102" t="s">
        <v>30</v>
      </c>
      <c r="B120" s="102"/>
      <c r="C120" s="102"/>
      <c r="D120" s="36">
        <f t="shared" ref="D120:M120" si="24">D119*100/D214</f>
        <v>103.77777777777776</v>
      </c>
      <c r="E120" s="36">
        <f t="shared" si="24"/>
        <v>88.115942028985501</v>
      </c>
      <c r="F120" s="36">
        <f t="shared" si="24"/>
        <v>96.936466492602264</v>
      </c>
      <c r="G120" s="36">
        <f t="shared" si="24"/>
        <v>93.964460784313729</v>
      </c>
      <c r="H120" s="36">
        <f t="shared" si="24"/>
        <v>71.747222222222234</v>
      </c>
      <c r="I120" s="36">
        <f t="shared" si="24"/>
        <v>213.5611111111111</v>
      </c>
      <c r="J120" s="36">
        <f t="shared" si="24"/>
        <v>119.0740740740741</v>
      </c>
      <c r="K120" s="36">
        <f t="shared" si="24"/>
        <v>101.19047619047622</v>
      </c>
      <c r="L120" s="36">
        <f t="shared" si="24"/>
        <v>98.958333333333343</v>
      </c>
      <c r="M120" s="36">
        <f t="shared" si="24"/>
        <v>90.904761904761898</v>
      </c>
    </row>
    <row r="121" spans="1:13">
      <c r="A121" s="123" t="s">
        <v>84</v>
      </c>
      <c r="B121" s="123"/>
      <c r="C121" s="123"/>
      <c r="D121" s="123"/>
      <c r="E121" s="123"/>
      <c r="F121" s="123"/>
      <c r="G121" s="123"/>
      <c r="H121" s="123"/>
      <c r="I121" s="123"/>
      <c r="J121" s="123"/>
      <c r="K121" s="123"/>
      <c r="L121" s="123"/>
      <c r="M121" s="123"/>
    </row>
    <row r="122" spans="1:13">
      <c r="A122" s="123" t="s">
        <v>18</v>
      </c>
      <c r="B122" s="123"/>
      <c r="C122" s="123"/>
      <c r="D122" s="123"/>
      <c r="E122" s="123"/>
      <c r="F122" s="123"/>
      <c r="G122" s="123"/>
      <c r="H122" s="123"/>
      <c r="I122" s="123"/>
      <c r="J122" s="123"/>
      <c r="K122" s="123"/>
      <c r="L122" s="123"/>
      <c r="M122" s="123"/>
    </row>
    <row r="123" spans="1:13">
      <c r="A123" s="43" t="s">
        <v>136</v>
      </c>
      <c r="B123" s="20" t="s">
        <v>137</v>
      </c>
      <c r="C123" s="21">
        <v>100</v>
      </c>
      <c r="D123" s="18">
        <v>1</v>
      </c>
      <c r="E123" s="18">
        <v>5</v>
      </c>
      <c r="F123" s="18">
        <v>6.7</v>
      </c>
      <c r="G123" s="18">
        <v>76</v>
      </c>
      <c r="H123" s="18">
        <v>32.08</v>
      </c>
      <c r="I123" s="18">
        <v>9.64</v>
      </c>
      <c r="J123" s="18">
        <v>0.4</v>
      </c>
      <c r="K123" s="18">
        <v>0.01</v>
      </c>
      <c r="L123" s="18">
        <v>0.02</v>
      </c>
      <c r="M123" s="18">
        <v>17.84</v>
      </c>
    </row>
    <row r="124" spans="1:13">
      <c r="A124" s="43" t="s">
        <v>155</v>
      </c>
      <c r="B124" s="20" t="s">
        <v>381</v>
      </c>
      <c r="C124" s="21">
        <v>250</v>
      </c>
      <c r="D124" s="18">
        <v>8.8000000000000007</v>
      </c>
      <c r="E124" s="18">
        <v>10.35</v>
      </c>
      <c r="F124" s="18">
        <v>23</v>
      </c>
      <c r="G124" s="18">
        <v>219</v>
      </c>
      <c r="H124" s="18">
        <v>281.64</v>
      </c>
      <c r="I124" s="18">
        <v>42.87</v>
      </c>
      <c r="J124" s="18">
        <v>0.59</v>
      </c>
      <c r="K124" s="18">
        <v>0.13</v>
      </c>
      <c r="L124" s="18">
        <v>0.33</v>
      </c>
      <c r="M124" s="18">
        <v>1.65</v>
      </c>
    </row>
    <row r="125" spans="1:13">
      <c r="A125" s="22" t="s">
        <v>89</v>
      </c>
      <c r="B125" s="19" t="s">
        <v>90</v>
      </c>
      <c r="C125" s="21">
        <v>200</v>
      </c>
      <c r="D125" s="18">
        <v>1</v>
      </c>
      <c r="E125" s="18">
        <v>0.05</v>
      </c>
      <c r="F125" s="18">
        <v>27.5</v>
      </c>
      <c r="G125" s="18">
        <v>110</v>
      </c>
      <c r="H125" s="18">
        <v>28.69</v>
      </c>
      <c r="I125" s="18">
        <v>18.27</v>
      </c>
      <c r="J125" s="18">
        <v>0.61</v>
      </c>
      <c r="K125" s="18">
        <v>0.01</v>
      </c>
      <c r="L125" s="18">
        <v>0.03</v>
      </c>
      <c r="M125" s="18">
        <v>0.32</v>
      </c>
    </row>
    <row r="126" spans="1:13">
      <c r="A126" s="22"/>
      <c r="B126" s="20" t="s">
        <v>51</v>
      </c>
      <c r="C126" s="21">
        <v>80</v>
      </c>
      <c r="D126" s="18">
        <v>6.08</v>
      </c>
      <c r="E126" s="18">
        <v>0.72</v>
      </c>
      <c r="F126" s="18">
        <v>39.76</v>
      </c>
      <c r="G126" s="18">
        <v>180.8</v>
      </c>
      <c r="H126" s="18">
        <v>20.8</v>
      </c>
      <c r="I126" s="18">
        <v>28</v>
      </c>
      <c r="J126" s="18">
        <v>1.28</v>
      </c>
      <c r="K126" s="18">
        <v>0.13</v>
      </c>
      <c r="L126" s="18">
        <v>0.06</v>
      </c>
      <c r="M126" s="18">
        <v>0</v>
      </c>
    </row>
    <row r="127" spans="1:13">
      <c r="A127" s="34"/>
      <c r="B127" s="20" t="s">
        <v>117</v>
      </c>
      <c r="C127" s="21">
        <v>15</v>
      </c>
      <c r="D127" s="18">
        <v>0.2</v>
      </c>
      <c r="E127" s="18">
        <v>10.88</v>
      </c>
      <c r="F127" s="18">
        <v>0.14000000000000001</v>
      </c>
      <c r="G127" s="18">
        <v>99.15</v>
      </c>
      <c r="H127" s="18">
        <v>3.6</v>
      </c>
      <c r="I127" s="18">
        <v>0.45</v>
      </c>
      <c r="J127" s="18">
        <v>0.03</v>
      </c>
      <c r="K127" s="18">
        <v>0</v>
      </c>
      <c r="L127" s="18">
        <v>0</v>
      </c>
      <c r="M127" s="18">
        <v>0</v>
      </c>
    </row>
    <row r="128" spans="1:13">
      <c r="A128" s="118" t="s">
        <v>29</v>
      </c>
      <c r="B128" s="118"/>
      <c r="C128" s="30"/>
      <c r="D128" s="32">
        <f>D123+D124+D125+D126+D127</f>
        <v>17.080000000000002</v>
      </c>
      <c r="E128" s="32">
        <f t="shared" ref="E128:M128" si="25">E123+E124+E125+E126+E127</f>
        <v>27</v>
      </c>
      <c r="F128" s="32">
        <f t="shared" si="25"/>
        <v>97.100000000000009</v>
      </c>
      <c r="G128" s="32">
        <f t="shared" si="25"/>
        <v>684.94999999999993</v>
      </c>
      <c r="H128" s="32">
        <f t="shared" si="25"/>
        <v>366.81</v>
      </c>
      <c r="I128" s="32">
        <f t="shared" si="25"/>
        <v>99.23</v>
      </c>
      <c r="J128" s="32">
        <f t="shared" si="25"/>
        <v>2.9099999999999997</v>
      </c>
      <c r="K128" s="32">
        <f t="shared" si="25"/>
        <v>0.28000000000000003</v>
      </c>
      <c r="L128" s="32">
        <f t="shared" si="25"/>
        <v>0.44</v>
      </c>
      <c r="M128" s="32">
        <f t="shared" si="25"/>
        <v>19.809999999999999</v>
      </c>
    </row>
    <row r="129" spans="1:13">
      <c r="A129" s="119" t="s">
        <v>118</v>
      </c>
      <c r="B129" s="119"/>
      <c r="C129" s="119"/>
      <c r="D129" s="119"/>
      <c r="E129" s="119"/>
      <c r="F129" s="119"/>
      <c r="G129" s="119"/>
      <c r="H129" s="119"/>
      <c r="I129" s="119"/>
      <c r="J129" s="119"/>
      <c r="K129" s="119"/>
      <c r="L129" s="119"/>
      <c r="M129" s="119"/>
    </row>
    <row r="130" spans="1:13">
      <c r="A130" s="43" t="s">
        <v>85</v>
      </c>
      <c r="B130" s="20" t="s">
        <v>86</v>
      </c>
      <c r="C130" s="21">
        <v>100</v>
      </c>
      <c r="D130" s="18">
        <v>0.9</v>
      </c>
      <c r="E130" s="18">
        <v>5.0999999999999996</v>
      </c>
      <c r="F130" s="18">
        <v>8.3000000000000007</v>
      </c>
      <c r="G130" s="18">
        <v>82</v>
      </c>
      <c r="H130" s="18">
        <v>20.83</v>
      </c>
      <c r="I130" s="18">
        <v>12.1</v>
      </c>
      <c r="J130" s="18">
        <v>1.2</v>
      </c>
      <c r="K130" s="18">
        <v>0.03</v>
      </c>
      <c r="L130" s="18">
        <v>0.03</v>
      </c>
      <c r="M130" s="18">
        <v>8</v>
      </c>
    </row>
    <row r="131" spans="1:13">
      <c r="A131" s="43" t="s">
        <v>156</v>
      </c>
      <c r="B131" s="20" t="s">
        <v>157</v>
      </c>
      <c r="C131" s="21" t="s">
        <v>121</v>
      </c>
      <c r="D131" s="18">
        <v>2.2000000000000002</v>
      </c>
      <c r="E131" s="18">
        <v>6.8</v>
      </c>
      <c r="F131" s="18">
        <v>8.5</v>
      </c>
      <c r="G131" s="18">
        <v>106</v>
      </c>
      <c r="H131" s="18">
        <v>38.76</v>
      </c>
      <c r="I131" s="18">
        <v>20.18</v>
      </c>
      <c r="J131" s="18">
        <v>0.77</v>
      </c>
      <c r="K131" s="18">
        <v>0.04</v>
      </c>
      <c r="L131" s="18">
        <v>0.04</v>
      </c>
      <c r="M131" s="18">
        <v>9</v>
      </c>
    </row>
    <row r="132" spans="1:13">
      <c r="A132" s="22" t="s">
        <v>34</v>
      </c>
      <c r="B132" s="19" t="s">
        <v>35</v>
      </c>
      <c r="C132" s="18" t="s">
        <v>135</v>
      </c>
      <c r="D132" s="18">
        <v>18.100000000000001</v>
      </c>
      <c r="E132" s="18">
        <v>5.9</v>
      </c>
      <c r="F132" s="18">
        <v>42.5</v>
      </c>
      <c r="G132" s="18">
        <v>298</v>
      </c>
      <c r="H132" s="18">
        <v>101</v>
      </c>
      <c r="I132" s="18">
        <v>91.49</v>
      </c>
      <c r="J132" s="18">
        <v>5.95</v>
      </c>
      <c r="K132" s="18">
        <v>0.62</v>
      </c>
      <c r="L132" s="18">
        <v>0.13</v>
      </c>
      <c r="M132" s="18">
        <v>0</v>
      </c>
    </row>
    <row r="133" spans="1:13">
      <c r="A133" s="22" t="s">
        <v>87</v>
      </c>
      <c r="B133" s="19" t="s">
        <v>88</v>
      </c>
      <c r="C133" s="21">
        <v>100</v>
      </c>
      <c r="D133" s="18">
        <v>15</v>
      </c>
      <c r="E133" s="18">
        <v>12.2</v>
      </c>
      <c r="F133" s="18">
        <v>8</v>
      </c>
      <c r="G133" s="18">
        <v>203</v>
      </c>
      <c r="H133" s="18">
        <v>38.200000000000003</v>
      </c>
      <c r="I133" s="18">
        <v>28.41</v>
      </c>
      <c r="J133" s="18">
        <v>1.35</v>
      </c>
      <c r="K133" s="18">
        <v>0.06</v>
      </c>
      <c r="L133" s="18">
        <v>0.16</v>
      </c>
      <c r="M133" s="18">
        <v>0</v>
      </c>
    </row>
    <row r="134" spans="1:13">
      <c r="A134" s="22" t="s">
        <v>82</v>
      </c>
      <c r="B134" s="19" t="s">
        <v>83</v>
      </c>
      <c r="C134" s="21">
        <v>200</v>
      </c>
      <c r="D134" s="18">
        <v>0.1</v>
      </c>
      <c r="E134" s="18">
        <v>0.03</v>
      </c>
      <c r="F134" s="18">
        <v>9.9</v>
      </c>
      <c r="G134" s="18">
        <v>35</v>
      </c>
      <c r="H134" s="18">
        <v>0.26</v>
      </c>
      <c r="I134" s="18">
        <v>0</v>
      </c>
      <c r="J134" s="18">
        <v>0.03</v>
      </c>
      <c r="K134" s="18">
        <v>0</v>
      </c>
      <c r="L134" s="18">
        <v>0</v>
      </c>
      <c r="M134" s="18">
        <v>0</v>
      </c>
    </row>
    <row r="135" spans="1:13">
      <c r="A135" s="43"/>
      <c r="B135" s="20" t="s">
        <v>28</v>
      </c>
      <c r="C135" s="21">
        <v>60</v>
      </c>
      <c r="D135" s="18">
        <v>4.08</v>
      </c>
      <c r="E135" s="18">
        <v>0.72</v>
      </c>
      <c r="F135" s="18">
        <v>27.84</v>
      </c>
      <c r="G135" s="18">
        <v>129</v>
      </c>
      <c r="H135" s="18">
        <v>18</v>
      </c>
      <c r="I135" s="18">
        <v>27.6</v>
      </c>
      <c r="J135" s="18">
        <v>1.38</v>
      </c>
      <c r="K135" s="18">
        <v>0.1</v>
      </c>
      <c r="L135" s="18">
        <v>0.05</v>
      </c>
      <c r="M135" s="18">
        <v>0</v>
      </c>
    </row>
    <row r="136" spans="1:13">
      <c r="A136" s="34"/>
      <c r="B136" s="20" t="s">
        <v>51</v>
      </c>
      <c r="C136" s="21">
        <v>70</v>
      </c>
      <c r="D136" s="18">
        <v>5.32</v>
      </c>
      <c r="E136" s="18">
        <v>0.63</v>
      </c>
      <c r="F136" s="18">
        <v>34.79</v>
      </c>
      <c r="G136" s="18">
        <v>158.19999999999999</v>
      </c>
      <c r="H136" s="18">
        <v>18.2</v>
      </c>
      <c r="I136" s="18">
        <v>24.5</v>
      </c>
      <c r="J136" s="18">
        <v>1.1200000000000001</v>
      </c>
      <c r="K136" s="18">
        <v>0.11</v>
      </c>
      <c r="L136" s="18">
        <v>0.06</v>
      </c>
      <c r="M136" s="18">
        <v>0</v>
      </c>
    </row>
    <row r="137" spans="1:13">
      <c r="A137" s="118" t="s">
        <v>29</v>
      </c>
      <c r="B137" s="118"/>
      <c r="C137" s="30"/>
      <c r="D137" s="32">
        <f>D130+D131+D132+D133+D134+D135+D136</f>
        <v>45.7</v>
      </c>
      <c r="E137" s="32">
        <f t="shared" ref="E137:M137" si="26">E130+E131+E132+E133+E134+E135+E136</f>
        <v>31.379999999999995</v>
      </c>
      <c r="F137" s="32">
        <f t="shared" si="26"/>
        <v>139.83000000000001</v>
      </c>
      <c r="G137" s="32">
        <f t="shared" si="26"/>
        <v>1011.2</v>
      </c>
      <c r="H137" s="32">
        <f t="shared" si="26"/>
        <v>235.25</v>
      </c>
      <c r="I137" s="32">
        <f t="shared" si="26"/>
        <v>204.28</v>
      </c>
      <c r="J137" s="32">
        <f t="shared" si="26"/>
        <v>11.8</v>
      </c>
      <c r="K137" s="32">
        <f t="shared" si="26"/>
        <v>0.96</v>
      </c>
      <c r="L137" s="32">
        <f t="shared" si="26"/>
        <v>0.47</v>
      </c>
      <c r="M137" s="32">
        <f t="shared" si="26"/>
        <v>17</v>
      </c>
    </row>
    <row r="138" spans="1:13">
      <c r="A138" s="102" t="s">
        <v>122</v>
      </c>
      <c r="B138" s="102"/>
      <c r="C138" s="102"/>
      <c r="D138" s="35">
        <f>D128+D137</f>
        <v>62.78</v>
      </c>
      <c r="E138" s="35">
        <f t="shared" ref="E138:M138" si="27">E128+E137</f>
        <v>58.379999999999995</v>
      </c>
      <c r="F138" s="35">
        <f t="shared" si="27"/>
        <v>236.93</v>
      </c>
      <c r="G138" s="35">
        <f t="shared" si="27"/>
        <v>1696.15</v>
      </c>
      <c r="H138" s="35">
        <f t="shared" si="27"/>
        <v>602.05999999999995</v>
      </c>
      <c r="I138" s="35">
        <f t="shared" si="27"/>
        <v>303.51</v>
      </c>
      <c r="J138" s="35">
        <f t="shared" si="27"/>
        <v>14.71</v>
      </c>
      <c r="K138" s="35">
        <f t="shared" si="27"/>
        <v>1.24</v>
      </c>
      <c r="L138" s="35">
        <f t="shared" si="27"/>
        <v>0.90999999999999992</v>
      </c>
      <c r="M138" s="35">
        <f t="shared" si="27"/>
        <v>36.81</v>
      </c>
    </row>
    <row r="139" spans="1:13">
      <c r="A139" s="102" t="s">
        <v>30</v>
      </c>
      <c r="B139" s="102"/>
      <c r="C139" s="102"/>
      <c r="D139" s="36">
        <f t="shared" ref="D139:M139" si="28">D138*100/D214</f>
        <v>116.25925925925925</v>
      </c>
      <c r="E139" s="36">
        <f t="shared" si="28"/>
        <v>105.76086956521739</v>
      </c>
      <c r="F139" s="36">
        <f t="shared" si="28"/>
        <v>103.10269799825934</v>
      </c>
      <c r="G139" s="36">
        <f t="shared" si="28"/>
        <v>103.93075980392157</v>
      </c>
      <c r="H139" s="36">
        <f t="shared" si="28"/>
        <v>83.61944444444444</v>
      </c>
      <c r="I139" s="36">
        <f t="shared" si="28"/>
        <v>168.61666666666667</v>
      </c>
      <c r="J139" s="36">
        <f t="shared" si="28"/>
        <v>136.20370370370372</v>
      </c>
      <c r="K139" s="36">
        <f t="shared" si="28"/>
        <v>147.61904761904765</v>
      </c>
      <c r="L139" s="36">
        <f t="shared" si="28"/>
        <v>94.791666666666657</v>
      </c>
      <c r="M139" s="36">
        <f t="shared" si="28"/>
        <v>87.642857142857139</v>
      </c>
    </row>
    <row r="140" spans="1:13">
      <c r="A140" s="123" t="s">
        <v>91</v>
      </c>
      <c r="B140" s="123"/>
      <c r="C140" s="123"/>
      <c r="D140" s="123"/>
      <c r="E140" s="123"/>
      <c r="F140" s="123"/>
      <c r="G140" s="123"/>
      <c r="H140" s="123"/>
      <c r="I140" s="123"/>
      <c r="J140" s="123"/>
      <c r="K140" s="123"/>
      <c r="L140" s="123"/>
      <c r="M140" s="123"/>
    </row>
    <row r="141" spans="1:13">
      <c r="A141" s="123" t="s">
        <v>18</v>
      </c>
      <c r="B141" s="123"/>
      <c r="C141" s="123"/>
      <c r="D141" s="123"/>
      <c r="E141" s="123"/>
      <c r="F141" s="123"/>
      <c r="G141" s="123"/>
      <c r="H141" s="123"/>
      <c r="I141" s="123"/>
      <c r="J141" s="123"/>
      <c r="K141" s="123"/>
      <c r="L141" s="123"/>
      <c r="M141" s="123"/>
    </row>
    <row r="142" spans="1:13" s="49" customFormat="1" ht="12.75">
      <c r="A142" s="43" t="s">
        <v>158</v>
      </c>
      <c r="B142" s="20" t="s">
        <v>159</v>
      </c>
      <c r="C142" s="21">
        <v>100</v>
      </c>
      <c r="D142" s="18">
        <v>0.8</v>
      </c>
      <c r="E142" s="18">
        <v>4.5</v>
      </c>
      <c r="F142" s="18">
        <v>3</v>
      </c>
      <c r="G142" s="18">
        <v>55</v>
      </c>
      <c r="H142" s="18">
        <v>20.49</v>
      </c>
      <c r="I142" s="18">
        <v>11.7</v>
      </c>
      <c r="J142" s="18">
        <v>0.53</v>
      </c>
      <c r="K142" s="18">
        <v>0.02</v>
      </c>
      <c r="L142" s="18">
        <v>0.03</v>
      </c>
      <c r="M142" s="18">
        <v>3.84</v>
      </c>
    </row>
    <row r="143" spans="1:13">
      <c r="A143" s="22" t="s">
        <v>114</v>
      </c>
      <c r="B143" s="19" t="s">
        <v>115</v>
      </c>
      <c r="C143" s="21" t="s">
        <v>116</v>
      </c>
      <c r="D143" s="18">
        <v>8.11</v>
      </c>
      <c r="E143" s="18">
        <v>9.89</v>
      </c>
      <c r="F143" s="18">
        <v>35.56</v>
      </c>
      <c r="G143" s="18">
        <v>264.44</v>
      </c>
      <c r="H143" s="18">
        <v>137.33000000000001</v>
      </c>
      <c r="I143" s="18">
        <v>67.44</v>
      </c>
      <c r="J143" s="18">
        <v>1.67</v>
      </c>
      <c r="K143" s="18">
        <v>0.2</v>
      </c>
      <c r="L143" s="18">
        <v>0.18</v>
      </c>
      <c r="M143" s="18">
        <v>0.38</v>
      </c>
    </row>
    <row r="144" spans="1:13">
      <c r="A144" s="22" t="s">
        <v>40</v>
      </c>
      <c r="B144" s="19" t="s">
        <v>41</v>
      </c>
      <c r="C144" s="21">
        <v>180</v>
      </c>
      <c r="D144" s="18">
        <v>0.18</v>
      </c>
      <c r="E144" s="18">
        <v>0.04</v>
      </c>
      <c r="F144" s="18">
        <v>9.18</v>
      </c>
      <c r="G144" s="18">
        <v>36.9</v>
      </c>
      <c r="H144" s="18">
        <v>2.79</v>
      </c>
      <c r="I144" s="18">
        <v>0.76</v>
      </c>
      <c r="J144" s="18">
        <v>0.06</v>
      </c>
      <c r="K144" s="18">
        <v>0</v>
      </c>
      <c r="L144" s="18">
        <v>0</v>
      </c>
      <c r="M144" s="18">
        <v>2.52</v>
      </c>
    </row>
    <row r="145" spans="1:13">
      <c r="A145" s="34"/>
      <c r="B145" s="20" t="s">
        <v>51</v>
      </c>
      <c r="C145" s="21">
        <v>70</v>
      </c>
      <c r="D145" s="18">
        <v>5.32</v>
      </c>
      <c r="E145" s="18">
        <v>0.63</v>
      </c>
      <c r="F145" s="18">
        <v>34.79</v>
      </c>
      <c r="G145" s="18">
        <v>158.19999999999999</v>
      </c>
      <c r="H145" s="18">
        <v>18.2</v>
      </c>
      <c r="I145" s="18">
        <v>24.5</v>
      </c>
      <c r="J145" s="18">
        <v>1.1200000000000001</v>
      </c>
      <c r="K145" s="18">
        <v>0.11</v>
      </c>
      <c r="L145" s="18">
        <v>0.06</v>
      </c>
      <c r="M145" s="18">
        <v>0</v>
      </c>
    </row>
    <row r="146" spans="1:13">
      <c r="A146" s="34"/>
      <c r="B146" s="19" t="s">
        <v>132</v>
      </c>
      <c r="C146" s="18">
        <v>40</v>
      </c>
      <c r="D146" s="33">
        <v>5.0999999999999996</v>
      </c>
      <c r="E146" s="33">
        <v>4.5999999999999996</v>
      </c>
      <c r="F146" s="33">
        <v>0.3</v>
      </c>
      <c r="G146" s="33">
        <v>63</v>
      </c>
      <c r="H146" s="33">
        <v>22</v>
      </c>
      <c r="I146" s="33">
        <v>4.8</v>
      </c>
      <c r="J146" s="33">
        <v>1</v>
      </c>
      <c r="K146" s="33">
        <v>0.3</v>
      </c>
      <c r="L146" s="33">
        <v>0</v>
      </c>
      <c r="M146" s="33">
        <v>0</v>
      </c>
    </row>
    <row r="147" spans="1:13">
      <c r="A147" s="124" t="s">
        <v>29</v>
      </c>
      <c r="B147" s="125"/>
      <c r="C147" s="30"/>
      <c r="D147" s="32">
        <f>D142+D143+D144+D145+D146</f>
        <v>19.509999999999998</v>
      </c>
      <c r="E147" s="32">
        <f t="shared" ref="E147:M147" si="29">E142+E143+E144+E145+E146</f>
        <v>19.66</v>
      </c>
      <c r="F147" s="32">
        <f t="shared" si="29"/>
        <v>82.83</v>
      </c>
      <c r="G147" s="32">
        <f t="shared" si="29"/>
        <v>577.54</v>
      </c>
      <c r="H147" s="32">
        <f t="shared" si="29"/>
        <v>200.81</v>
      </c>
      <c r="I147" s="32">
        <f t="shared" si="29"/>
        <v>109.2</v>
      </c>
      <c r="J147" s="32">
        <f t="shared" si="29"/>
        <v>4.3800000000000008</v>
      </c>
      <c r="K147" s="32">
        <f t="shared" si="29"/>
        <v>0.63</v>
      </c>
      <c r="L147" s="32">
        <f t="shared" si="29"/>
        <v>0.27</v>
      </c>
      <c r="M147" s="32">
        <f t="shared" si="29"/>
        <v>6.74</v>
      </c>
    </row>
    <row r="148" spans="1:13">
      <c r="A148" s="119" t="s">
        <v>118</v>
      </c>
      <c r="B148" s="119"/>
      <c r="C148" s="119"/>
      <c r="D148" s="119"/>
      <c r="E148" s="119"/>
      <c r="F148" s="119"/>
      <c r="G148" s="119"/>
      <c r="H148" s="119"/>
      <c r="I148" s="119"/>
      <c r="J148" s="119"/>
      <c r="K148" s="119"/>
      <c r="L148" s="119"/>
      <c r="M148" s="119"/>
    </row>
    <row r="149" spans="1:13">
      <c r="A149" s="43" t="s">
        <v>92</v>
      </c>
      <c r="B149" s="20" t="s">
        <v>93</v>
      </c>
      <c r="C149" s="21">
        <v>100</v>
      </c>
      <c r="D149" s="18">
        <v>1.5</v>
      </c>
      <c r="E149" s="18">
        <v>4.5999999999999996</v>
      </c>
      <c r="F149" s="18">
        <v>11</v>
      </c>
      <c r="G149" s="18">
        <v>91</v>
      </c>
      <c r="H149" s="18">
        <v>38.1</v>
      </c>
      <c r="I149" s="18">
        <v>19.54</v>
      </c>
      <c r="J149" s="18">
        <v>0.95</v>
      </c>
      <c r="K149" s="18">
        <v>0.03</v>
      </c>
      <c r="L149" s="18">
        <v>0.04</v>
      </c>
      <c r="M149" s="18">
        <v>13.7</v>
      </c>
    </row>
    <row r="150" spans="1:13">
      <c r="A150" s="43" t="s">
        <v>160</v>
      </c>
      <c r="B150" s="20" t="s">
        <v>161</v>
      </c>
      <c r="C150" s="21" t="s">
        <v>128</v>
      </c>
      <c r="D150" s="18">
        <v>2.15</v>
      </c>
      <c r="E150" s="18">
        <v>5.25</v>
      </c>
      <c r="F150" s="18">
        <v>13.65</v>
      </c>
      <c r="G150" s="18">
        <v>112</v>
      </c>
      <c r="H150" s="18">
        <v>23.72</v>
      </c>
      <c r="I150" s="18">
        <v>24.15</v>
      </c>
      <c r="J150" s="18">
        <v>0.91</v>
      </c>
      <c r="K150" s="18">
        <v>0.08</v>
      </c>
      <c r="L150" s="18">
        <v>0.06</v>
      </c>
      <c r="M150" s="18">
        <v>12.6</v>
      </c>
    </row>
    <row r="151" spans="1:13">
      <c r="A151" s="22" t="s">
        <v>21</v>
      </c>
      <c r="B151" s="19" t="s">
        <v>22</v>
      </c>
      <c r="C151" s="18">
        <v>180</v>
      </c>
      <c r="D151" s="18">
        <v>3.7</v>
      </c>
      <c r="E151" s="18">
        <v>6.3</v>
      </c>
      <c r="F151" s="18">
        <v>23.4</v>
      </c>
      <c r="G151" s="18">
        <v>168</v>
      </c>
      <c r="H151" s="18">
        <v>43.69</v>
      </c>
      <c r="I151" s="18">
        <v>35.26</v>
      </c>
      <c r="J151" s="18">
        <v>1.28</v>
      </c>
      <c r="K151" s="18">
        <v>0.14000000000000001</v>
      </c>
      <c r="L151" s="18">
        <v>0.12</v>
      </c>
      <c r="M151" s="18">
        <v>6.22</v>
      </c>
    </row>
    <row r="152" spans="1:13">
      <c r="A152" s="22" t="s">
        <v>94</v>
      </c>
      <c r="B152" s="19" t="s">
        <v>95</v>
      </c>
      <c r="C152" s="23">
        <v>100</v>
      </c>
      <c r="D152" s="23">
        <v>24.7</v>
      </c>
      <c r="E152" s="23">
        <v>19.100000000000001</v>
      </c>
      <c r="F152" s="23">
        <v>11.5</v>
      </c>
      <c r="G152" s="23">
        <v>319</v>
      </c>
      <c r="H152" s="23">
        <v>52.6</v>
      </c>
      <c r="I152" s="23">
        <v>33.6</v>
      </c>
      <c r="J152" s="23">
        <v>2.69</v>
      </c>
      <c r="K152" s="23">
        <v>0.09</v>
      </c>
      <c r="L152" s="23">
        <v>0.12</v>
      </c>
      <c r="M152" s="23">
        <v>4.96</v>
      </c>
    </row>
    <row r="153" spans="1:13">
      <c r="A153" s="22" t="s">
        <v>71</v>
      </c>
      <c r="B153" s="19" t="s">
        <v>72</v>
      </c>
      <c r="C153" s="21">
        <v>200</v>
      </c>
      <c r="D153" s="18">
        <v>0.2</v>
      </c>
      <c r="E153" s="18">
        <v>0.1</v>
      </c>
      <c r="F153" s="18">
        <v>17.2</v>
      </c>
      <c r="G153" s="18">
        <v>68</v>
      </c>
      <c r="H153" s="18">
        <v>6.03</v>
      </c>
      <c r="I153" s="18">
        <v>3.13</v>
      </c>
      <c r="J153" s="18">
        <v>0.8</v>
      </c>
      <c r="K153" s="18">
        <v>0.01</v>
      </c>
      <c r="L153" s="18">
        <v>0.01</v>
      </c>
      <c r="M153" s="18">
        <v>1.36</v>
      </c>
    </row>
    <row r="154" spans="1:13">
      <c r="A154" s="43"/>
      <c r="B154" s="20" t="s">
        <v>28</v>
      </c>
      <c r="C154" s="21">
        <v>50</v>
      </c>
      <c r="D154" s="18">
        <v>3.4</v>
      </c>
      <c r="E154" s="18">
        <v>0.6</v>
      </c>
      <c r="F154" s="18">
        <v>23.2</v>
      </c>
      <c r="G154" s="18">
        <v>107.5</v>
      </c>
      <c r="H154" s="18">
        <v>15</v>
      </c>
      <c r="I154" s="18">
        <v>23</v>
      </c>
      <c r="J154" s="18">
        <v>1.1499999999999999</v>
      </c>
      <c r="K154" s="18">
        <v>0.08</v>
      </c>
      <c r="L154" s="18">
        <v>0.05</v>
      </c>
      <c r="M154" s="18">
        <v>0</v>
      </c>
    </row>
    <row r="155" spans="1:13">
      <c r="A155" s="34"/>
      <c r="B155" s="20" t="s">
        <v>51</v>
      </c>
      <c r="C155" s="21">
        <v>60</v>
      </c>
      <c r="D155" s="18">
        <v>4.5599999999999996</v>
      </c>
      <c r="E155" s="18">
        <v>0.54</v>
      </c>
      <c r="F155" s="18">
        <v>29.82</v>
      </c>
      <c r="G155" s="18">
        <v>135.6</v>
      </c>
      <c r="H155" s="18">
        <v>15.6</v>
      </c>
      <c r="I155" s="18">
        <v>21</v>
      </c>
      <c r="J155" s="18">
        <v>0.96</v>
      </c>
      <c r="K155" s="18">
        <v>0.1</v>
      </c>
      <c r="L155" s="18">
        <v>0.05</v>
      </c>
      <c r="M155" s="18">
        <v>0</v>
      </c>
    </row>
    <row r="156" spans="1:13">
      <c r="A156" s="124" t="s">
        <v>29</v>
      </c>
      <c r="B156" s="125"/>
      <c r="C156" s="30"/>
      <c r="D156" s="32">
        <f>D149+D150+D151+D152+D153+D154+D155</f>
        <v>40.21</v>
      </c>
      <c r="E156" s="32">
        <f t="shared" ref="E156:M156" si="30">E149+E150+E151+E152+E153+E154+E155</f>
        <v>36.49</v>
      </c>
      <c r="F156" s="32">
        <f t="shared" si="30"/>
        <v>129.77000000000001</v>
      </c>
      <c r="G156" s="32">
        <f t="shared" si="30"/>
        <v>1001.1</v>
      </c>
      <c r="H156" s="32">
        <f t="shared" si="30"/>
        <v>194.73999999999998</v>
      </c>
      <c r="I156" s="32">
        <f t="shared" si="30"/>
        <v>159.67999999999998</v>
      </c>
      <c r="J156" s="32">
        <f t="shared" si="30"/>
        <v>8.7399999999999984</v>
      </c>
      <c r="K156" s="32">
        <f t="shared" si="30"/>
        <v>0.53</v>
      </c>
      <c r="L156" s="32">
        <f t="shared" si="30"/>
        <v>0.44999999999999996</v>
      </c>
      <c r="M156" s="32">
        <f t="shared" si="30"/>
        <v>38.839999999999996</v>
      </c>
    </row>
    <row r="157" spans="1:13">
      <c r="A157" s="102" t="s">
        <v>122</v>
      </c>
      <c r="B157" s="102"/>
      <c r="C157" s="102"/>
      <c r="D157" s="35">
        <f>D147+D156</f>
        <v>59.72</v>
      </c>
      <c r="E157" s="35">
        <f t="shared" ref="E157:M157" si="31">E147+E156</f>
        <v>56.150000000000006</v>
      </c>
      <c r="F157" s="35">
        <f t="shared" si="31"/>
        <v>212.60000000000002</v>
      </c>
      <c r="G157" s="35">
        <f t="shared" si="31"/>
        <v>1578.6399999999999</v>
      </c>
      <c r="H157" s="35">
        <f t="shared" si="31"/>
        <v>395.54999999999995</v>
      </c>
      <c r="I157" s="35">
        <f t="shared" si="31"/>
        <v>268.88</v>
      </c>
      <c r="J157" s="35">
        <f t="shared" si="31"/>
        <v>13.12</v>
      </c>
      <c r="K157" s="35">
        <f t="shared" si="31"/>
        <v>1.1600000000000001</v>
      </c>
      <c r="L157" s="35">
        <f t="shared" si="31"/>
        <v>0.72</v>
      </c>
      <c r="M157" s="35">
        <f t="shared" si="31"/>
        <v>45.58</v>
      </c>
    </row>
    <row r="158" spans="1:13">
      <c r="A158" s="102" t="s">
        <v>30</v>
      </c>
      <c r="B158" s="102"/>
      <c r="C158" s="102"/>
      <c r="D158" s="36">
        <f t="shared" ref="D158:M158" si="32">D157*100/D214</f>
        <v>110.5925925925926</v>
      </c>
      <c r="E158" s="36">
        <f t="shared" si="32"/>
        <v>101.72101449275364</v>
      </c>
      <c r="F158" s="36">
        <f t="shared" si="32"/>
        <v>92.515230635335087</v>
      </c>
      <c r="G158" s="36">
        <f t="shared" si="32"/>
        <v>96.730392156862749</v>
      </c>
      <c r="H158" s="36">
        <f t="shared" si="32"/>
        <v>54.937499999999993</v>
      </c>
      <c r="I158" s="36">
        <f t="shared" si="32"/>
        <v>149.37777777777777</v>
      </c>
      <c r="J158" s="36">
        <f t="shared" si="32"/>
        <v>121.4814814814815</v>
      </c>
      <c r="K158" s="36">
        <f t="shared" si="32"/>
        <v>138.09523809523813</v>
      </c>
      <c r="L158" s="36">
        <f t="shared" si="32"/>
        <v>75</v>
      </c>
      <c r="M158" s="36">
        <f t="shared" si="32"/>
        <v>108.52380952380952</v>
      </c>
    </row>
    <row r="159" spans="1:13">
      <c r="A159" s="123" t="s">
        <v>96</v>
      </c>
      <c r="B159" s="123"/>
      <c r="C159" s="123"/>
      <c r="D159" s="123"/>
      <c r="E159" s="123"/>
      <c r="F159" s="123"/>
      <c r="G159" s="123"/>
      <c r="H159" s="123"/>
      <c r="I159" s="123"/>
      <c r="J159" s="123"/>
      <c r="K159" s="123"/>
      <c r="L159" s="123"/>
      <c r="M159" s="123"/>
    </row>
    <row r="160" spans="1:13">
      <c r="A160" s="123" t="s">
        <v>18</v>
      </c>
      <c r="B160" s="123"/>
      <c r="C160" s="123"/>
      <c r="D160" s="123"/>
      <c r="E160" s="123"/>
      <c r="F160" s="123"/>
      <c r="G160" s="123"/>
      <c r="H160" s="123"/>
      <c r="I160" s="123"/>
      <c r="J160" s="123"/>
      <c r="K160" s="123"/>
      <c r="L160" s="123"/>
      <c r="M160" s="123"/>
    </row>
    <row r="161" spans="1:13">
      <c r="A161" s="43" t="s">
        <v>19</v>
      </c>
      <c r="B161" s="20" t="s">
        <v>20</v>
      </c>
      <c r="C161" s="21">
        <v>100</v>
      </c>
      <c r="D161" s="18">
        <v>1</v>
      </c>
      <c r="E161" s="18">
        <v>4.5</v>
      </c>
      <c r="F161" s="18">
        <v>14.5</v>
      </c>
      <c r="G161" s="18">
        <v>100</v>
      </c>
      <c r="H161" s="18">
        <v>20.7</v>
      </c>
      <c r="I161" s="18">
        <v>28.5</v>
      </c>
      <c r="J161" s="18">
        <v>0.55000000000000004</v>
      </c>
      <c r="K161" s="18">
        <v>0.03</v>
      </c>
      <c r="L161" s="18">
        <v>0.05</v>
      </c>
      <c r="M161" s="18">
        <v>1.73</v>
      </c>
    </row>
    <row r="162" spans="1:13">
      <c r="A162" s="43" t="s">
        <v>162</v>
      </c>
      <c r="B162" s="20" t="s">
        <v>163</v>
      </c>
      <c r="C162" s="21">
        <v>300</v>
      </c>
      <c r="D162" s="18">
        <v>6</v>
      </c>
      <c r="E162" s="18">
        <v>6.6</v>
      </c>
      <c r="F162" s="18">
        <v>19.2</v>
      </c>
      <c r="G162" s="18">
        <v>162</v>
      </c>
      <c r="H162" s="18">
        <v>181.66</v>
      </c>
      <c r="I162" s="18">
        <v>40.22</v>
      </c>
      <c r="J162" s="18">
        <v>0.94</v>
      </c>
      <c r="K162" s="18">
        <v>0.12</v>
      </c>
      <c r="L162" s="18">
        <v>0.22</v>
      </c>
      <c r="M162" s="18">
        <v>0.51</v>
      </c>
    </row>
    <row r="163" spans="1:13">
      <c r="A163" s="22" t="s">
        <v>60</v>
      </c>
      <c r="B163" s="19" t="s">
        <v>61</v>
      </c>
      <c r="C163" s="21">
        <v>200</v>
      </c>
      <c r="D163" s="18">
        <v>2.9</v>
      </c>
      <c r="E163" s="18">
        <v>2.8</v>
      </c>
      <c r="F163" s="18">
        <v>14.9</v>
      </c>
      <c r="G163" s="18">
        <v>94</v>
      </c>
      <c r="H163" s="18">
        <v>105.86</v>
      </c>
      <c r="I163" s="18">
        <v>12.18</v>
      </c>
      <c r="J163" s="18">
        <v>0.11</v>
      </c>
      <c r="K163" s="18">
        <v>0.03</v>
      </c>
      <c r="L163" s="18">
        <v>0.01</v>
      </c>
      <c r="M163" s="18">
        <v>0.52</v>
      </c>
    </row>
    <row r="164" spans="1:13">
      <c r="A164" s="22"/>
      <c r="B164" s="20" t="s">
        <v>117</v>
      </c>
      <c r="C164" s="21">
        <v>20</v>
      </c>
      <c r="D164" s="18">
        <v>0.26</v>
      </c>
      <c r="E164" s="18">
        <v>14.5</v>
      </c>
      <c r="F164" s="18">
        <v>0.18</v>
      </c>
      <c r="G164" s="18">
        <v>132.19999999999999</v>
      </c>
      <c r="H164" s="18">
        <v>4.8</v>
      </c>
      <c r="I164" s="18">
        <v>0.6</v>
      </c>
      <c r="J164" s="18">
        <v>0.04</v>
      </c>
      <c r="K164" s="18">
        <v>0</v>
      </c>
      <c r="L164" s="18">
        <v>0</v>
      </c>
      <c r="M164" s="18">
        <v>0</v>
      </c>
    </row>
    <row r="165" spans="1:13">
      <c r="A165" s="34"/>
      <c r="B165" s="20" t="s">
        <v>51</v>
      </c>
      <c r="C165" s="21">
        <v>80</v>
      </c>
      <c r="D165" s="18">
        <v>6.08</v>
      </c>
      <c r="E165" s="18">
        <v>0.72</v>
      </c>
      <c r="F165" s="18">
        <v>39.76</v>
      </c>
      <c r="G165" s="18">
        <v>180.8</v>
      </c>
      <c r="H165" s="18">
        <v>20.8</v>
      </c>
      <c r="I165" s="18">
        <v>28</v>
      </c>
      <c r="J165" s="18">
        <v>1.28</v>
      </c>
      <c r="K165" s="18">
        <v>0.13</v>
      </c>
      <c r="L165" s="18">
        <v>0.06</v>
      </c>
      <c r="M165" s="18">
        <v>0</v>
      </c>
    </row>
    <row r="166" spans="1:13">
      <c r="A166" s="118" t="s">
        <v>29</v>
      </c>
      <c r="B166" s="118"/>
      <c r="C166" s="30"/>
      <c r="D166" s="32">
        <f>D161+D162+D163+D164+D165</f>
        <v>16.240000000000002</v>
      </c>
      <c r="E166" s="32">
        <f t="shared" ref="E166:M166" si="33">E161+E162+E163+E164+E165</f>
        <v>29.119999999999997</v>
      </c>
      <c r="F166" s="32">
        <f t="shared" si="33"/>
        <v>88.539999999999992</v>
      </c>
      <c r="G166" s="32">
        <f t="shared" si="33"/>
        <v>669</v>
      </c>
      <c r="H166" s="32">
        <f t="shared" si="33"/>
        <v>333.82</v>
      </c>
      <c r="I166" s="32">
        <f t="shared" si="33"/>
        <v>109.5</v>
      </c>
      <c r="J166" s="32">
        <f t="shared" si="33"/>
        <v>2.92</v>
      </c>
      <c r="K166" s="32">
        <f t="shared" si="33"/>
        <v>0.31</v>
      </c>
      <c r="L166" s="32">
        <f t="shared" si="33"/>
        <v>0.34</v>
      </c>
      <c r="M166" s="32">
        <f t="shared" si="33"/>
        <v>2.7600000000000002</v>
      </c>
    </row>
    <row r="167" spans="1:13">
      <c r="A167" s="119" t="s">
        <v>118</v>
      </c>
      <c r="B167" s="119"/>
      <c r="C167" s="119"/>
      <c r="D167" s="119"/>
      <c r="E167" s="119"/>
      <c r="F167" s="119"/>
      <c r="G167" s="119"/>
      <c r="H167" s="119"/>
      <c r="I167" s="119"/>
      <c r="J167" s="119"/>
      <c r="K167" s="119"/>
      <c r="L167" s="119"/>
      <c r="M167" s="119"/>
    </row>
    <row r="168" spans="1:13">
      <c r="A168" s="43" t="s">
        <v>97</v>
      </c>
      <c r="B168" s="20" t="s">
        <v>98</v>
      </c>
      <c r="C168" s="21">
        <v>100</v>
      </c>
      <c r="D168" s="18">
        <v>1.6</v>
      </c>
      <c r="E168" s="18">
        <v>9</v>
      </c>
      <c r="F168" s="18">
        <v>9.1</v>
      </c>
      <c r="G168" s="18">
        <v>124</v>
      </c>
      <c r="H168" s="18">
        <v>42.5</v>
      </c>
      <c r="I168" s="18">
        <v>14.86</v>
      </c>
      <c r="J168" s="18">
        <v>1.02</v>
      </c>
      <c r="K168" s="18">
        <v>0.03</v>
      </c>
      <c r="L168" s="18">
        <v>0.03</v>
      </c>
      <c r="M168" s="18">
        <v>17.5</v>
      </c>
    </row>
    <row r="169" spans="1:13">
      <c r="A169" s="43" t="s">
        <v>164</v>
      </c>
      <c r="B169" s="20" t="s">
        <v>165</v>
      </c>
      <c r="C169" s="21" t="s">
        <v>128</v>
      </c>
      <c r="D169" s="18">
        <v>2</v>
      </c>
      <c r="E169" s="18">
        <v>5.15</v>
      </c>
      <c r="F169" s="18">
        <v>14.84</v>
      </c>
      <c r="G169" s="18">
        <v>113.5</v>
      </c>
      <c r="H169" s="18">
        <v>31.31</v>
      </c>
      <c r="I169" s="18">
        <v>26.37</v>
      </c>
      <c r="J169" s="18">
        <v>1.32</v>
      </c>
      <c r="K169" s="18">
        <v>0.05</v>
      </c>
      <c r="L169" s="18">
        <v>0.05</v>
      </c>
      <c r="M169" s="18">
        <v>8.34</v>
      </c>
    </row>
    <row r="170" spans="1:13">
      <c r="A170" s="22" t="s">
        <v>45</v>
      </c>
      <c r="B170" s="19" t="s">
        <v>46</v>
      </c>
      <c r="C170" s="21" t="s">
        <v>135</v>
      </c>
      <c r="D170" s="18">
        <v>6.6</v>
      </c>
      <c r="E170" s="18">
        <v>5</v>
      </c>
      <c r="F170" s="18">
        <v>40</v>
      </c>
      <c r="G170" s="18">
        <v>235</v>
      </c>
      <c r="H170" s="18">
        <v>11.17</v>
      </c>
      <c r="I170" s="18">
        <v>8.77</v>
      </c>
      <c r="J170" s="18">
        <v>0.89</v>
      </c>
      <c r="K170" s="18">
        <v>7.0000000000000007E-2</v>
      </c>
      <c r="L170" s="18">
        <v>0.02</v>
      </c>
      <c r="M170" s="18">
        <v>0</v>
      </c>
    </row>
    <row r="171" spans="1:13">
      <c r="A171" s="22" t="s">
        <v>99</v>
      </c>
      <c r="B171" s="19" t="s">
        <v>100</v>
      </c>
      <c r="C171" s="21">
        <v>100</v>
      </c>
      <c r="D171" s="18">
        <v>14</v>
      </c>
      <c r="E171" s="18">
        <v>12.2</v>
      </c>
      <c r="F171" s="18">
        <v>10.1</v>
      </c>
      <c r="G171" s="18">
        <v>207</v>
      </c>
      <c r="H171" s="18">
        <v>35.53</v>
      </c>
      <c r="I171" s="18">
        <v>26.54</v>
      </c>
      <c r="J171" s="18">
        <v>1.1399999999999999</v>
      </c>
      <c r="K171" s="18">
        <v>0.08</v>
      </c>
      <c r="L171" s="18">
        <v>0.16</v>
      </c>
      <c r="M171" s="18">
        <v>2.08</v>
      </c>
    </row>
    <row r="172" spans="1:13">
      <c r="A172" s="22" t="s">
        <v>82</v>
      </c>
      <c r="B172" s="19" t="s">
        <v>83</v>
      </c>
      <c r="C172" s="21">
        <v>200</v>
      </c>
      <c r="D172" s="18">
        <v>0.1</v>
      </c>
      <c r="E172" s="18">
        <v>0.03</v>
      </c>
      <c r="F172" s="18">
        <v>9.9</v>
      </c>
      <c r="G172" s="18">
        <v>35</v>
      </c>
      <c r="H172" s="18">
        <v>0.26</v>
      </c>
      <c r="I172" s="18">
        <v>0</v>
      </c>
      <c r="J172" s="18">
        <v>0.03</v>
      </c>
      <c r="K172" s="18">
        <v>0</v>
      </c>
      <c r="L172" s="18">
        <v>0</v>
      </c>
      <c r="M172" s="18">
        <v>0</v>
      </c>
    </row>
    <row r="173" spans="1:13">
      <c r="A173" s="43"/>
      <c r="B173" s="20" t="s">
        <v>28</v>
      </c>
      <c r="C173" s="21">
        <v>60</v>
      </c>
      <c r="D173" s="18">
        <v>4.08</v>
      </c>
      <c r="E173" s="18">
        <v>0.72</v>
      </c>
      <c r="F173" s="18">
        <v>27.84</v>
      </c>
      <c r="G173" s="18">
        <v>129</v>
      </c>
      <c r="H173" s="18">
        <v>18</v>
      </c>
      <c r="I173" s="18">
        <v>27.6</v>
      </c>
      <c r="J173" s="18">
        <v>1.38</v>
      </c>
      <c r="K173" s="18">
        <v>0.1</v>
      </c>
      <c r="L173" s="18">
        <v>0.05</v>
      </c>
      <c r="M173" s="18">
        <v>0</v>
      </c>
    </row>
    <row r="174" spans="1:13">
      <c r="A174" s="34"/>
      <c r="B174" s="20" t="s">
        <v>51</v>
      </c>
      <c r="C174" s="21">
        <v>80</v>
      </c>
      <c r="D174" s="18">
        <v>6.08</v>
      </c>
      <c r="E174" s="18">
        <v>0.72</v>
      </c>
      <c r="F174" s="18">
        <v>39.76</v>
      </c>
      <c r="G174" s="18">
        <v>180.8</v>
      </c>
      <c r="H174" s="18">
        <v>20.8</v>
      </c>
      <c r="I174" s="18">
        <v>28</v>
      </c>
      <c r="J174" s="18">
        <v>1.28</v>
      </c>
      <c r="K174" s="18">
        <v>0.13</v>
      </c>
      <c r="L174" s="18">
        <v>0.06</v>
      </c>
      <c r="M174" s="18">
        <v>0</v>
      </c>
    </row>
    <row r="175" spans="1:13">
      <c r="A175" s="118" t="s">
        <v>29</v>
      </c>
      <c r="B175" s="118"/>
      <c r="C175" s="30"/>
      <c r="D175" s="32">
        <f>D168+D169+D170+D171+D172+D173+D174</f>
        <v>34.46</v>
      </c>
      <c r="E175" s="32">
        <f t="shared" ref="E175:M175" si="34">E168+E169+E170+E171+E172+E173+E174</f>
        <v>32.82</v>
      </c>
      <c r="F175" s="32">
        <f>F168+F169+F170+F171+F172+F173+F174</f>
        <v>151.54</v>
      </c>
      <c r="G175" s="32">
        <f t="shared" si="34"/>
        <v>1024.3</v>
      </c>
      <c r="H175" s="32">
        <f t="shared" si="34"/>
        <v>159.57000000000002</v>
      </c>
      <c r="I175" s="32">
        <f t="shared" si="34"/>
        <v>132.13999999999999</v>
      </c>
      <c r="J175" s="32">
        <f t="shared" si="34"/>
        <v>7.0600000000000005</v>
      </c>
      <c r="K175" s="32">
        <f t="shared" si="34"/>
        <v>0.46000000000000008</v>
      </c>
      <c r="L175" s="32">
        <f t="shared" si="34"/>
        <v>0.37</v>
      </c>
      <c r="M175" s="32">
        <f t="shared" si="34"/>
        <v>27.92</v>
      </c>
    </row>
    <row r="176" spans="1:13">
      <c r="A176" s="102" t="s">
        <v>122</v>
      </c>
      <c r="B176" s="102"/>
      <c r="C176" s="102"/>
      <c r="D176" s="35">
        <f>D166+D175</f>
        <v>50.7</v>
      </c>
      <c r="E176" s="35">
        <f t="shared" ref="E176:M176" si="35">E166+E175</f>
        <v>61.94</v>
      </c>
      <c r="F176" s="35">
        <f t="shared" si="35"/>
        <v>240.07999999999998</v>
      </c>
      <c r="G176" s="35">
        <f t="shared" si="35"/>
        <v>1693.3</v>
      </c>
      <c r="H176" s="35">
        <f t="shared" si="35"/>
        <v>493.39</v>
      </c>
      <c r="I176" s="35">
        <f t="shared" si="35"/>
        <v>241.64</v>
      </c>
      <c r="J176" s="35">
        <f t="shared" si="35"/>
        <v>9.98</v>
      </c>
      <c r="K176" s="35">
        <f t="shared" si="35"/>
        <v>0.77</v>
      </c>
      <c r="L176" s="35">
        <f t="shared" si="35"/>
        <v>0.71</v>
      </c>
      <c r="M176" s="35">
        <f t="shared" si="35"/>
        <v>30.680000000000003</v>
      </c>
    </row>
    <row r="177" spans="1:13">
      <c r="A177" s="102" t="s">
        <v>30</v>
      </c>
      <c r="B177" s="102"/>
      <c r="C177" s="102"/>
      <c r="D177" s="36">
        <f t="shared" ref="D177:M177" si="36">D176*100/D214</f>
        <v>93.888888888888886</v>
      </c>
      <c r="E177" s="36">
        <f t="shared" si="36"/>
        <v>112.21014492753622</v>
      </c>
      <c r="F177" s="36">
        <f t="shared" si="36"/>
        <v>104.473455178416</v>
      </c>
      <c r="G177" s="36">
        <f t="shared" si="36"/>
        <v>103.75612745098039</v>
      </c>
      <c r="H177" s="36">
        <f t="shared" si="36"/>
        <v>68.526388888888889</v>
      </c>
      <c r="I177" s="36">
        <f t="shared" si="36"/>
        <v>134.24444444444444</v>
      </c>
      <c r="J177" s="36">
        <f t="shared" si="36"/>
        <v>92.407407407407419</v>
      </c>
      <c r="K177" s="36">
        <f t="shared" si="36"/>
        <v>91.666666666666686</v>
      </c>
      <c r="L177" s="36">
        <f t="shared" si="36"/>
        <v>73.958333333333343</v>
      </c>
      <c r="M177" s="36">
        <f t="shared" si="36"/>
        <v>73.047619047619065</v>
      </c>
    </row>
    <row r="178" spans="1:13">
      <c r="A178" s="123" t="s">
        <v>101</v>
      </c>
      <c r="B178" s="123"/>
      <c r="C178" s="123"/>
      <c r="D178" s="123"/>
      <c r="E178" s="123"/>
      <c r="F178" s="123"/>
      <c r="G178" s="123"/>
      <c r="H178" s="123"/>
      <c r="I178" s="123"/>
      <c r="J178" s="123"/>
      <c r="K178" s="123"/>
      <c r="L178" s="123"/>
      <c r="M178" s="123"/>
    </row>
    <row r="179" spans="1:13">
      <c r="A179" s="123" t="s">
        <v>18</v>
      </c>
      <c r="B179" s="123"/>
      <c r="C179" s="123"/>
      <c r="D179" s="123"/>
      <c r="E179" s="123"/>
      <c r="F179" s="123"/>
      <c r="G179" s="123"/>
      <c r="H179" s="123"/>
      <c r="I179" s="123"/>
      <c r="J179" s="123"/>
      <c r="K179" s="123"/>
      <c r="L179" s="123"/>
      <c r="M179" s="123"/>
    </row>
    <row r="180" spans="1:13">
      <c r="A180" s="41" t="s">
        <v>32</v>
      </c>
      <c r="B180" s="40" t="s">
        <v>33</v>
      </c>
      <c r="C180" s="18">
        <v>100</v>
      </c>
      <c r="D180" s="18">
        <v>5</v>
      </c>
      <c r="E180" s="18">
        <v>0.2</v>
      </c>
      <c r="F180" s="18">
        <v>13.3</v>
      </c>
      <c r="G180" s="18">
        <v>72</v>
      </c>
      <c r="H180" s="18">
        <v>26</v>
      </c>
      <c r="I180" s="18">
        <v>38</v>
      </c>
      <c r="J180" s="18">
        <v>0.7</v>
      </c>
      <c r="K180" s="18">
        <v>0.35</v>
      </c>
      <c r="L180" s="18">
        <v>0.2</v>
      </c>
      <c r="M180" s="18">
        <v>25</v>
      </c>
    </row>
    <row r="181" spans="1:13">
      <c r="A181" s="22" t="s">
        <v>151</v>
      </c>
      <c r="B181" s="19" t="s">
        <v>152</v>
      </c>
      <c r="C181" s="21" t="s">
        <v>116</v>
      </c>
      <c r="D181" s="33">
        <v>8.11</v>
      </c>
      <c r="E181" s="33">
        <v>10.220000000000001</v>
      </c>
      <c r="F181" s="33">
        <v>33.89</v>
      </c>
      <c r="G181" s="33">
        <v>260</v>
      </c>
      <c r="H181" s="33">
        <v>211.61</v>
      </c>
      <c r="I181" s="33">
        <v>28.66</v>
      </c>
      <c r="J181" s="33">
        <v>0.49</v>
      </c>
      <c r="K181" s="33">
        <v>0.09</v>
      </c>
      <c r="L181" s="33">
        <v>0.26</v>
      </c>
      <c r="M181" s="33">
        <v>0.41</v>
      </c>
    </row>
    <row r="182" spans="1:13">
      <c r="A182" s="22" t="s">
        <v>654</v>
      </c>
      <c r="B182" s="19" t="s">
        <v>521</v>
      </c>
      <c r="C182" s="21">
        <v>200</v>
      </c>
      <c r="D182" s="99">
        <v>0.1</v>
      </c>
      <c r="E182" s="99">
        <v>0.1</v>
      </c>
      <c r="F182" s="99">
        <v>27.6</v>
      </c>
      <c r="G182" s="99">
        <v>109</v>
      </c>
      <c r="H182" s="99">
        <v>8.48</v>
      </c>
      <c r="I182" s="99">
        <v>2.66</v>
      </c>
      <c r="J182" s="99">
        <v>0.7</v>
      </c>
      <c r="K182" s="99">
        <v>0.01</v>
      </c>
      <c r="L182" s="99">
        <v>0.01</v>
      </c>
      <c r="M182" s="99">
        <v>1.36</v>
      </c>
    </row>
    <row r="183" spans="1:13">
      <c r="A183" s="43"/>
      <c r="B183" s="20" t="s">
        <v>51</v>
      </c>
      <c r="C183" s="21">
        <v>60</v>
      </c>
      <c r="D183" s="18">
        <v>4.5599999999999996</v>
      </c>
      <c r="E183" s="18">
        <v>0.54</v>
      </c>
      <c r="F183" s="18">
        <v>29.82</v>
      </c>
      <c r="G183" s="18">
        <v>135.6</v>
      </c>
      <c r="H183" s="18">
        <v>15.6</v>
      </c>
      <c r="I183" s="18">
        <v>21</v>
      </c>
      <c r="J183" s="18">
        <v>0.96</v>
      </c>
      <c r="K183" s="18">
        <v>0.1</v>
      </c>
      <c r="L183" s="18">
        <v>0.05</v>
      </c>
      <c r="M183" s="18">
        <v>0</v>
      </c>
    </row>
    <row r="184" spans="1:13">
      <c r="A184" s="34"/>
      <c r="B184" s="20" t="s">
        <v>125</v>
      </c>
      <c r="C184" s="21">
        <v>15</v>
      </c>
      <c r="D184" s="18">
        <v>3.51</v>
      </c>
      <c r="E184" s="18">
        <v>4.5</v>
      </c>
      <c r="F184" s="18">
        <v>0</v>
      </c>
      <c r="G184" s="18">
        <v>55.65</v>
      </c>
      <c r="H184" s="18">
        <v>150</v>
      </c>
      <c r="I184" s="18">
        <v>7.05</v>
      </c>
      <c r="J184" s="18">
        <v>0.09</v>
      </c>
      <c r="K184" s="18">
        <v>0.01</v>
      </c>
      <c r="L184" s="18">
        <v>0.05</v>
      </c>
      <c r="M184" s="18">
        <v>0.24</v>
      </c>
    </row>
    <row r="185" spans="1:13">
      <c r="A185" s="118" t="s">
        <v>29</v>
      </c>
      <c r="B185" s="118"/>
      <c r="C185" s="30"/>
      <c r="D185" s="32">
        <f>D180+D181+D182+D183+D184</f>
        <v>21.28</v>
      </c>
      <c r="E185" s="32">
        <f t="shared" ref="E185:M185" si="37">E180+E181+E182+E183+E184</f>
        <v>15.559999999999999</v>
      </c>
      <c r="F185" s="32">
        <f t="shared" si="37"/>
        <v>104.60999999999999</v>
      </c>
      <c r="G185" s="32">
        <f t="shared" si="37"/>
        <v>632.25</v>
      </c>
      <c r="H185" s="32">
        <f t="shared" si="37"/>
        <v>411.69</v>
      </c>
      <c r="I185" s="32">
        <f t="shared" si="37"/>
        <v>97.36999999999999</v>
      </c>
      <c r="J185" s="32">
        <f t="shared" si="37"/>
        <v>2.9399999999999995</v>
      </c>
      <c r="K185" s="32">
        <f t="shared" si="37"/>
        <v>0.55999999999999994</v>
      </c>
      <c r="L185" s="32">
        <f t="shared" si="37"/>
        <v>0.57000000000000006</v>
      </c>
      <c r="M185" s="32">
        <f t="shared" si="37"/>
        <v>27.009999999999998</v>
      </c>
    </row>
    <row r="186" spans="1:13">
      <c r="A186" s="119" t="s">
        <v>118</v>
      </c>
      <c r="B186" s="119"/>
      <c r="C186" s="119"/>
      <c r="D186" s="119"/>
      <c r="E186" s="119"/>
      <c r="F186" s="119"/>
      <c r="G186" s="119"/>
      <c r="H186" s="119"/>
      <c r="I186" s="119"/>
      <c r="J186" s="119"/>
      <c r="K186" s="119"/>
      <c r="L186" s="119"/>
      <c r="M186" s="119"/>
    </row>
    <row r="187" spans="1:13">
      <c r="A187" s="43" t="s">
        <v>102</v>
      </c>
      <c r="B187" s="20" t="s">
        <v>103</v>
      </c>
      <c r="C187" s="21">
        <v>100</v>
      </c>
      <c r="D187" s="18">
        <v>1.4</v>
      </c>
      <c r="E187" s="18">
        <v>8.1999999999999993</v>
      </c>
      <c r="F187" s="18">
        <v>8</v>
      </c>
      <c r="G187" s="18">
        <v>110</v>
      </c>
      <c r="H187" s="18">
        <v>37.15</v>
      </c>
      <c r="I187" s="18">
        <v>20.16</v>
      </c>
      <c r="J187" s="18">
        <v>1.3</v>
      </c>
      <c r="K187" s="18">
        <v>0.02</v>
      </c>
      <c r="L187" s="18">
        <v>0.04</v>
      </c>
      <c r="M187" s="18">
        <v>9.07</v>
      </c>
    </row>
    <row r="188" spans="1:13">
      <c r="A188" s="43" t="s">
        <v>153</v>
      </c>
      <c r="B188" s="20" t="s">
        <v>154</v>
      </c>
      <c r="C188" s="21">
        <v>250</v>
      </c>
      <c r="D188" s="18">
        <v>2</v>
      </c>
      <c r="E188" s="18">
        <v>4.3499999999999996</v>
      </c>
      <c r="F188" s="18">
        <v>10.85</v>
      </c>
      <c r="G188" s="18">
        <v>91.5</v>
      </c>
      <c r="H188" s="18">
        <v>22.39</v>
      </c>
      <c r="I188" s="18">
        <v>21.81</v>
      </c>
      <c r="J188" s="18">
        <v>0.77</v>
      </c>
      <c r="K188" s="18">
        <v>0.08</v>
      </c>
      <c r="L188" s="18">
        <v>7.0000000000000007E-2</v>
      </c>
      <c r="M188" s="18">
        <v>10.8</v>
      </c>
    </row>
    <row r="189" spans="1:13">
      <c r="A189" s="22" t="s">
        <v>55</v>
      </c>
      <c r="B189" s="19" t="s">
        <v>56</v>
      </c>
      <c r="C189" s="18" t="s">
        <v>135</v>
      </c>
      <c r="D189" s="18">
        <v>4.4000000000000004</v>
      </c>
      <c r="E189" s="18">
        <v>4.3</v>
      </c>
      <c r="F189" s="18">
        <v>45.2</v>
      </c>
      <c r="G189" s="18">
        <v>241</v>
      </c>
      <c r="H189" s="18">
        <v>66.36</v>
      </c>
      <c r="I189" s="18">
        <v>72.5</v>
      </c>
      <c r="J189" s="18">
        <v>1.46</v>
      </c>
      <c r="K189" s="18">
        <v>0.09</v>
      </c>
      <c r="L189" s="18">
        <v>7.0000000000000007E-2</v>
      </c>
      <c r="M189" s="18">
        <v>10.17</v>
      </c>
    </row>
    <row r="190" spans="1:13">
      <c r="A190" s="22" t="s">
        <v>78</v>
      </c>
      <c r="B190" s="19" t="s">
        <v>104</v>
      </c>
      <c r="C190" s="21" t="s">
        <v>143</v>
      </c>
      <c r="D190" s="18">
        <v>17.25</v>
      </c>
      <c r="E190" s="18">
        <v>13.88</v>
      </c>
      <c r="F190" s="18">
        <v>13.88</v>
      </c>
      <c r="G190" s="18">
        <v>250</v>
      </c>
      <c r="H190" s="18">
        <v>31.78</v>
      </c>
      <c r="I190" s="18">
        <v>26.09</v>
      </c>
      <c r="J190" s="18">
        <v>1.25</v>
      </c>
      <c r="K190" s="18">
        <v>0.09</v>
      </c>
      <c r="L190" s="18">
        <v>0.13</v>
      </c>
      <c r="M190" s="18">
        <v>0.44</v>
      </c>
    </row>
    <row r="191" spans="1:13">
      <c r="A191" s="22" t="s">
        <v>166</v>
      </c>
      <c r="B191" s="19" t="s">
        <v>167</v>
      </c>
      <c r="C191" s="21">
        <v>200</v>
      </c>
      <c r="D191" s="18">
        <v>1.6</v>
      </c>
      <c r="E191" s="18">
        <v>1.8</v>
      </c>
      <c r="F191" s="18">
        <v>12.4</v>
      </c>
      <c r="G191" s="18">
        <v>69</v>
      </c>
      <c r="H191" s="18">
        <v>60.3</v>
      </c>
      <c r="I191" s="18">
        <v>7</v>
      </c>
      <c r="J191" s="18">
        <v>0.08</v>
      </c>
      <c r="K191" s="18">
        <v>0.02</v>
      </c>
      <c r="L191" s="18">
        <v>0.08</v>
      </c>
      <c r="M191" s="18">
        <v>0.65</v>
      </c>
    </row>
    <row r="192" spans="1:13">
      <c r="A192" s="43"/>
      <c r="B192" s="20" t="s">
        <v>28</v>
      </c>
      <c r="C192" s="21">
        <v>50</v>
      </c>
      <c r="D192" s="18">
        <v>3.4</v>
      </c>
      <c r="E192" s="18">
        <v>0.6</v>
      </c>
      <c r="F192" s="18">
        <v>23.2</v>
      </c>
      <c r="G192" s="18">
        <v>107.5</v>
      </c>
      <c r="H192" s="18">
        <v>15</v>
      </c>
      <c r="I192" s="18">
        <v>23</v>
      </c>
      <c r="J192" s="18">
        <v>1.1499999999999999</v>
      </c>
      <c r="K192" s="18">
        <v>0.08</v>
      </c>
      <c r="L192" s="18">
        <v>0.05</v>
      </c>
      <c r="M192" s="18">
        <v>0</v>
      </c>
    </row>
    <row r="193" spans="1:13">
      <c r="A193" s="34"/>
      <c r="B193" s="20" t="s">
        <v>51</v>
      </c>
      <c r="C193" s="21">
        <v>50</v>
      </c>
      <c r="D193" s="33">
        <v>3.8</v>
      </c>
      <c r="E193" s="33">
        <v>0.45</v>
      </c>
      <c r="F193" s="33">
        <v>24.85</v>
      </c>
      <c r="G193" s="33">
        <v>113</v>
      </c>
      <c r="H193" s="33">
        <v>13</v>
      </c>
      <c r="I193" s="33">
        <v>17.5</v>
      </c>
      <c r="J193" s="33">
        <v>0.8</v>
      </c>
      <c r="K193" s="33">
        <v>0.08</v>
      </c>
      <c r="L193" s="33">
        <v>0.04</v>
      </c>
      <c r="M193" s="33">
        <v>0</v>
      </c>
    </row>
    <row r="194" spans="1:13">
      <c r="A194" s="34"/>
      <c r="B194" s="20"/>
      <c r="C194" s="21"/>
      <c r="D194" s="18"/>
      <c r="E194" s="18"/>
      <c r="F194" s="18"/>
      <c r="G194" s="18"/>
      <c r="H194" s="18"/>
      <c r="I194" s="18"/>
      <c r="J194" s="18"/>
      <c r="K194" s="18"/>
      <c r="L194" s="18"/>
      <c r="M194" s="18"/>
    </row>
    <row r="195" spans="1:13">
      <c r="A195" s="118" t="s">
        <v>29</v>
      </c>
      <c r="B195" s="118"/>
      <c r="C195" s="30"/>
      <c r="D195" s="32">
        <f>D187+D188+D189+D191+D192+D193+D194+D190</f>
        <v>33.85</v>
      </c>
      <c r="E195" s="32">
        <f t="shared" ref="E195:M195" si="38">E187+E188+E189+E191+E192+E193+E194+E190</f>
        <v>33.58</v>
      </c>
      <c r="F195" s="32">
        <f t="shared" si="38"/>
        <v>138.38000000000002</v>
      </c>
      <c r="G195" s="32">
        <f t="shared" si="38"/>
        <v>982</v>
      </c>
      <c r="H195" s="32">
        <f t="shared" si="38"/>
        <v>245.98</v>
      </c>
      <c r="I195" s="32">
        <f t="shared" si="38"/>
        <v>188.06</v>
      </c>
      <c r="J195" s="32">
        <f t="shared" si="38"/>
        <v>6.81</v>
      </c>
      <c r="K195" s="32">
        <f t="shared" si="38"/>
        <v>0.45999999999999996</v>
      </c>
      <c r="L195" s="32">
        <f t="shared" si="38"/>
        <v>0.48</v>
      </c>
      <c r="M195" s="32">
        <f t="shared" si="38"/>
        <v>31.13</v>
      </c>
    </row>
    <row r="196" spans="1:13">
      <c r="A196" s="102" t="s">
        <v>122</v>
      </c>
      <c r="B196" s="102"/>
      <c r="C196" s="102"/>
      <c r="D196" s="35">
        <f>D185+D195</f>
        <v>55.13</v>
      </c>
      <c r="E196" s="35">
        <f>E185+E195</f>
        <v>49.14</v>
      </c>
      <c r="F196" s="35">
        <f>F185+F195</f>
        <v>242.99</v>
      </c>
      <c r="G196" s="35">
        <f t="shared" ref="G196:M196" si="39">G185+G195</f>
        <v>1614.25</v>
      </c>
      <c r="H196" s="35">
        <f t="shared" si="39"/>
        <v>657.67</v>
      </c>
      <c r="I196" s="35">
        <f t="shared" si="39"/>
        <v>285.43</v>
      </c>
      <c r="J196" s="35">
        <f t="shared" si="39"/>
        <v>9.75</v>
      </c>
      <c r="K196" s="35">
        <f t="shared" si="39"/>
        <v>1.02</v>
      </c>
      <c r="L196" s="35">
        <f t="shared" si="39"/>
        <v>1.05</v>
      </c>
      <c r="M196" s="35">
        <f t="shared" si="39"/>
        <v>58.14</v>
      </c>
    </row>
    <row r="197" spans="1:13">
      <c r="A197" s="102" t="s">
        <v>30</v>
      </c>
      <c r="B197" s="102"/>
      <c r="C197" s="102"/>
      <c r="D197" s="36">
        <f t="shared" ref="D197:M197" si="40">D196*100/D214</f>
        <v>102.0925925925926</v>
      </c>
      <c r="E197" s="36">
        <f t="shared" si="40"/>
        <v>89.021739130434781</v>
      </c>
      <c r="F197" s="36">
        <f t="shared" si="40"/>
        <v>105.73977371627501</v>
      </c>
      <c r="G197" s="36">
        <f t="shared" si="40"/>
        <v>98.912377450980387</v>
      </c>
      <c r="H197" s="36">
        <f t="shared" si="40"/>
        <v>91.343055555555551</v>
      </c>
      <c r="I197" s="36">
        <f t="shared" si="40"/>
        <v>158.57222222222222</v>
      </c>
      <c r="J197" s="36">
        <f t="shared" si="40"/>
        <v>90.277777777777786</v>
      </c>
      <c r="K197" s="36">
        <f t="shared" si="40"/>
        <v>121.42857142857144</v>
      </c>
      <c r="L197" s="36">
        <f t="shared" si="40"/>
        <v>109.375</v>
      </c>
      <c r="M197" s="36">
        <f t="shared" si="40"/>
        <v>138.42857142857142</v>
      </c>
    </row>
    <row r="198" spans="1:13">
      <c r="A198" s="120" t="s">
        <v>168</v>
      </c>
      <c r="B198" s="121"/>
      <c r="C198" s="122"/>
      <c r="D198" s="36">
        <f t="shared" ref="D198:M198" si="41">(D119+D138+D157+D176+D196)/5*100/D214</f>
        <v>105.32222222222224</v>
      </c>
      <c r="E198" s="36">
        <f t="shared" si="41"/>
        <v>99.365942028985501</v>
      </c>
      <c r="F198" s="36">
        <f t="shared" si="41"/>
        <v>100.55352480417753</v>
      </c>
      <c r="G198" s="36">
        <f t="shared" si="41"/>
        <v>99.458823529411774</v>
      </c>
      <c r="H198" s="36">
        <f t="shared" si="41"/>
        <v>74.034722222222214</v>
      </c>
      <c r="I198" s="36">
        <f t="shared" si="41"/>
        <v>164.87444444444446</v>
      </c>
      <c r="J198" s="36">
        <f t="shared" si="41"/>
        <v>111.88888888888889</v>
      </c>
      <c r="K198" s="36">
        <f t="shared" si="41"/>
        <v>120</v>
      </c>
      <c r="L198" s="36">
        <f t="shared" si="41"/>
        <v>90.416666666666671</v>
      </c>
      <c r="M198" s="36">
        <f t="shared" si="41"/>
        <v>99.709523809523816</v>
      </c>
    </row>
    <row r="199" spans="1:13">
      <c r="A199" s="117" t="s">
        <v>169</v>
      </c>
      <c r="B199" s="117"/>
      <c r="C199" s="118"/>
      <c r="D199" s="38">
        <f t="shared" ref="D199:M199" si="42">D21*100/D214</f>
        <v>94.462962962962976</v>
      </c>
      <c r="E199" s="38">
        <f t="shared" si="42"/>
        <v>108.56884057971013</v>
      </c>
      <c r="F199" s="38">
        <f t="shared" si="42"/>
        <v>109.10356832027851</v>
      </c>
      <c r="G199" s="38">
        <f t="shared" si="42"/>
        <v>105.62867647058823</v>
      </c>
      <c r="H199" s="38">
        <f t="shared" si="42"/>
        <v>72.551388888888866</v>
      </c>
      <c r="I199" s="38">
        <f t="shared" si="42"/>
        <v>196.55555555555554</v>
      </c>
      <c r="J199" s="38">
        <f t="shared" si="42"/>
        <v>105.09259259259261</v>
      </c>
      <c r="K199" s="38">
        <f t="shared" si="42"/>
        <v>121.42857142857144</v>
      </c>
      <c r="L199" s="38">
        <f t="shared" si="42"/>
        <v>97.916666666666671</v>
      </c>
      <c r="M199" s="38">
        <f t="shared" si="42"/>
        <v>97.476190476190482</v>
      </c>
    </row>
    <row r="200" spans="1:13">
      <c r="A200" s="117" t="s">
        <v>170</v>
      </c>
      <c r="B200" s="117"/>
      <c r="C200" s="118"/>
      <c r="D200" s="38">
        <f t="shared" ref="D200:M200" si="43">D40*100/D214</f>
        <v>110.29629629629629</v>
      </c>
      <c r="E200" s="38">
        <f t="shared" si="43"/>
        <v>112.04710144927536</v>
      </c>
      <c r="F200" s="38">
        <f t="shared" si="43"/>
        <v>104.86074847693646</v>
      </c>
      <c r="G200" s="38">
        <f t="shared" si="43"/>
        <v>106.57536764705883</v>
      </c>
      <c r="H200" s="38">
        <f t="shared" si="43"/>
        <v>89.236111111111114</v>
      </c>
      <c r="I200" s="38">
        <f t="shared" si="43"/>
        <v>137.41666666666666</v>
      </c>
      <c r="J200" s="38">
        <f t="shared" si="43"/>
        <v>96.944444444444457</v>
      </c>
      <c r="K200" s="38">
        <f t="shared" si="43"/>
        <v>80.952380952380963</v>
      </c>
      <c r="L200" s="38">
        <f t="shared" si="43"/>
        <v>78.125</v>
      </c>
      <c r="M200" s="38">
        <f t="shared" si="43"/>
        <v>121.88095238095238</v>
      </c>
    </row>
    <row r="201" spans="1:13">
      <c r="A201" s="117" t="s">
        <v>171</v>
      </c>
      <c r="B201" s="117"/>
      <c r="C201" s="118"/>
      <c r="D201" s="38">
        <f t="shared" ref="D201:M201" si="44">D59*100/D214</f>
        <v>93.18518518518519</v>
      </c>
      <c r="E201" s="38">
        <f t="shared" si="44"/>
        <v>91.576086956521735</v>
      </c>
      <c r="F201" s="38">
        <f t="shared" si="44"/>
        <v>111.23585726718885</v>
      </c>
      <c r="G201" s="38">
        <f t="shared" si="44"/>
        <v>101.34068627450981</v>
      </c>
      <c r="H201" s="38">
        <f t="shared" si="44"/>
        <v>52.979166666666657</v>
      </c>
      <c r="I201" s="38">
        <f t="shared" si="44"/>
        <v>105.51111111111111</v>
      </c>
      <c r="J201" s="38">
        <f t="shared" si="44"/>
        <v>100.92592592592594</v>
      </c>
      <c r="K201" s="38">
        <f t="shared" si="44"/>
        <v>110.71428571428574</v>
      </c>
      <c r="L201" s="38">
        <f t="shared" si="44"/>
        <v>66.666666666666671</v>
      </c>
      <c r="M201" s="38">
        <f t="shared" si="44"/>
        <v>88.11904761904762</v>
      </c>
    </row>
    <row r="202" spans="1:13">
      <c r="A202" s="117" t="s">
        <v>172</v>
      </c>
      <c r="B202" s="117"/>
      <c r="C202" s="118"/>
      <c r="D202" s="38">
        <f t="shared" ref="D202:M202" si="45">D78*100/D214</f>
        <v>95.907407407407405</v>
      </c>
      <c r="E202" s="38">
        <f t="shared" si="45"/>
        <v>114.7282608695652</v>
      </c>
      <c r="F202" s="38">
        <f t="shared" si="45"/>
        <v>113.66405570060923</v>
      </c>
      <c r="G202" s="38">
        <f t="shared" si="45"/>
        <v>110.00674019607843</v>
      </c>
      <c r="H202" s="38">
        <f t="shared" si="45"/>
        <v>96.62222222222222</v>
      </c>
      <c r="I202" s="38">
        <f t="shared" si="45"/>
        <v>166.56111111111116</v>
      </c>
      <c r="J202" s="38">
        <f t="shared" si="45"/>
        <v>101.85185185185186</v>
      </c>
      <c r="K202" s="38">
        <f t="shared" si="45"/>
        <v>92.857142857142875</v>
      </c>
      <c r="L202" s="38">
        <f t="shared" si="45"/>
        <v>88.541666666666686</v>
      </c>
      <c r="M202" s="38">
        <f t="shared" si="45"/>
        <v>150.95238095238096</v>
      </c>
    </row>
    <row r="203" spans="1:13">
      <c r="A203" s="117" t="s">
        <v>173</v>
      </c>
      <c r="B203" s="117"/>
      <c r="C203" s="118"/>
      <c r="D203" s="38">
        <f t="shared" ref="D203:M203" si="46">D98*100/D214</f>
        <v>114.44444444444444</v>
      </c>
      <c r="E203" s="38">
        <f t="shared" si="46"/>
        <v>102.98913043478258</v>
      </c>
      <c r="F203" s="38">
        <f t="shared" si="46"/>
        <v>100.61792863359443</v>
      </c>
      <c r="G203" s="38">
        <f t="shared" si="46"/>
        <v>101.83088235294117</v>
      </c>
      <c r="H203" s="38">
        <f t="shared" si="46"/>
        <v>53.029166666666654</v>
      </c>
      <c r="I203" s="38">
        <f t="shared" si="46"/>
        <v>167.24999999999997</v>
      </c>
      <c r="J203" s="38">
        <f t="shared" si="46"/>
        <v>109.16666666666667</v>
      </c>
      <c r="K203" s="38">
        <f t="shared" si="46"/>
        <v>152.38095238095241</v>
      </c>
      <c r="L203" s="38">
        <f t="shared" si="46"/>
        <v>101.04166666666667</v>
      </c>
      <c r="M203" s="38">
        <f t="shared" si="46"/>
        <v>140.95238095238096</v>
      </c>
    </row>
    <row r="204" spans="1:13">
      <c r="A204" s="117" t="s">
        <v>174</v>
      </c>
      <c r="B204" s="117"/>
      <c r="C204" s="118"/>
      <c r="D204" s="38">
        <f t="shared" ref="D204:M204" si="47">D119*100/D214</f>
        <v>103.77777777777776</v>
      </c>
      <c r="E204" s="38">
        <f t="shared" si="47"/>
        <v>88.115942028985501</v>
      </c>
      <c r="F204" s="38">
        <f t="shared" si="47"/>
        <v>96.936466492602264</v>
      </c>
      <c r="G204" s="38">
        <f t="shared" si="47"/>
        <v>93.964460784313729</v>
      </c>
      <c r="H204" s="38">
        <f t="shared" si="47"/>
        <v>71.747222222222234</v>
      </c>
      <c r="I204" s="38">
        <f t="shared" si="47"/>
        <v>213.5611111111111</v>
      </c>
      <c r="J204" s="38">
        <f t="shared" si="47"/>
        <v>119.0740740740741</v>
      </c>
      <c r="K204" s="38">
        <f t="shared" si="47"/>
        <v>101.19047619047622</v>
      </c>
      <c r="L204" s="38">
        <f t="shared" si="47"/>
        <v>98.958333333333343</v>
      </c>
      <c r="M204" s="38">
        <f t="shared" si="47"/>
        <v>90.904761904761898</v>
      </c>
    </row>
    <row r="205" spans="1:13">
      <c r="A205" s="117" t="s">
        <v>175</v>
      </c>
      <c r="B205" s="117"/>
      <c r="C205" s="118"/>
      <c r="D205" s="38">
        <f t="shared" ref="D205:M205" si="48">D138*100/D214</f>
        <v>116.25925925925925</v>
      </c>
      <c r="E205" s="38">
        <f t="shared" si="48"/>
        <v>105.76086956521739</v>
      </c>
      <c r="F205" s="38">
        <f t="shared" si="48"/>
        <v>103.10269799825934</v>
      </c>
      <c r="G205" s="38">
        <f t="shared" si="48"/>
        <v>103.93075980392157</v>
      </c>
      <c r="H205" s="38">
        <f t="shared" si="48"/>
        <v>83.61944444444444</v>
      </c>
      <c r="I205" s="38">
        <f t="shared" si="48"/>
        <v>168.61666666666667</v>
      </c>
      <c r="J205" s="38">
        <f t="shared" si="48"/>
        <v>136.20370370370372</v>
      </c>
      <c r="K205" s="38">
        <f t="shared" si="48"/>
        <v>147.61904761904765</v>
      </c>
      <c r="L205" s="38">
        <f t="shared" si="48"/>
        <v>94.791666666666657</v>
      </c>
      <c r="M205" s="38">
        <f t="shared" si="48"/>
        <v>87.642857142857139</v>
      </c>
    </row>
    <row r="206" spans="1:13">
      <c r="A206" s="117" t="s">
        <v>176</v>
      </c>
      <c r="B206" s="117"/>
      <c r="C206" s="118"/>
      <c r="D206" s="38">
        <f t="shared" ref="D206:M206" si="49">D157*100/D214</f>
        <v>110.5925925925926</v>
      </c>
      <c r="E206" s="38">
        <f t="shared" si="49"/>
        <v>101.72101449275364</v>
      </c>
      <c r="F206" s="38">
        <f t="shared" si="49"/>
        <v>92.515230635335087</v>
      </c>
      <c r="G206" s="38">
        <f t="shared" si="49"/>
        <v>96.730392156862749</v>
      </c>
      <c r="H206" s="38">
        <f t="shared" si="49"/>
        <v>54.937499999999993</v>
      </c>
      <c r="I206" s="38">
        <f t="shared" si="49"/>
        <v>149.37777777777777</v>
      </c>
      <c r="J206" s="38">
        <f t="shared" si="49"/>
        <v>121.4814814814815</v>
      </c>
      <c r="K206" s="38">
        <f t="shared" si="49"/>
        <v>138.09523809523813</v>
      </c>
      <c r="L206" s="38">
        <f t="shared" si="49"/>
        <v>75</v>
      </c>
      <c r="M206" s="38">
        <f t="shared" si="49"/>
        <v>108.52380952380952</v>
      </c>
    </row>
    <row r="207" spans="1:13">
      <c r="A207" s="117" t="s">
        <v>177</v>
      </c>
      <c r="B207" s="117"/>
      <c r="C207" s="118"/>
      <c r="D207" s="38">
        <f t="shared" ref="D207:M207" si="50">D176*100/D214</f>
        <v>93.888888888888886</v>
      </c>
      <c r="E207" s="38">
        <f t="shared" si="50"/>
        <v>112.21014492753622</v>
      </c>
      <c r="F207" s="38">
        <f t="shared" si="50"/>
        <v>104.473455178416</v>
      </c>
      <c r="G207" s="38">
        <f t="shared" si="50"/>
        <v>103.75612745098039</v>
      </c>
      <c r="H207" s="38">
        <f t="shared" si="50"/>
        <v>68.526388888888889</v>
      </c>
      <c r="I207" s="38">
        <f t="shared" si="50"/>
        <v>134.24444444444444</v>
      </c>
      <c r="J207" s="38">
        <f t="shared" si="50"/>
        <v>92.407407407407419</v>
      </c>
      <c r="K207" s="38">
        <f t="shared" si="50"/>
        <v>91.666666666666686</v>
      </c>
      <c r="L207" s="38">
        <f t="shared" si="50"/>
        <v>73.958333333333343</v>
      </c>
      <c r="M207" s="38">
        <f t="shared" si="50"/>
        <v>73.047619047619065</v>
      </c>
    </row>
    <row r="208" spans="1:13">
      <c r="A208" s="117" t="s">
        <v>178</v>
      </c>
      <c r="B208" s="117"/>
      <c r="C208" s="118"/>
      <c r="D208" s="38">
        <f t="shared" ref="D208:M208" si="51">D196*100/D214</f>
        <v>102.0925925925926</v>
      </c>
      <c r="E208" s="38">
        <f t="shared" si="51"/>
        <v>89.021739130434781</v>
      </c>
      <c r="F208" s="38">
        <f t="shared" si="51"/>
        <v>105.73977371627501</v>
      </c>
      <c r="G208" s="38">
        <f t="shared" si="51"/>
        <v>98.912377450980387</v>
      </c>
      <c r="H208" s="38">
        <f t="shared" si="51"/>
        <v>91.343055555555551</v>
      </c>
      <c r="I208" s="38">
        <f t="shared" si="51"/>
        <v>158.57222222222222</v>
      </c>
      <c r="J208" s="38">
        <f t="shared" si="51"/>
        <v>90.277777777777786</v>
      </c>
      <c r="K208" s="38">
        <f t="shared" si="51"/>
        <v>121.42857142857144</v>
      </c>
      <c r="L208" s="38">
        <f t="shared" si="51"/>
        <v>109.375</v>
      </c>
      <c r="M208" s="38">
        <f t="shared" si="51"/>
        <v>138.42857142857142</v>
      </c>
    </row>
    <row r="209" spans="1:13">
      <c r="A209" s="117" t="s">
        <v>179</v>
      </c>
      <c r="B209" s="117"/>
      <c r="C209" s="118"/>
      <c r="D209" s="38">
        <f t="shared" ref="D209:M209" si="52">(D21+D40+D59+D78+D98)/5*100/D214</f>
        <v>101.65925925925927</v>
      </c>
      <c r="E209" s="38">
        <f t="shared" si="52"/>
        <v>105.981884057971</v>
      </c>
      <c r="F209" s="38">
        <f t="shared" si="52"/>
        <v>107.89643167972149</v>
      </c>
      <c r="G209" s="38">
        <f t="shared" si="52"/>
        <v>105.07647058823528</v>
      </c>
      <c r="H209" s="38">
        <f t="shared" si="52"/>
        <v>72.883611111111108</v>
      </c>
      <c r="I209" s="38">
        <f t="shared" si="52"/>
        <v>154.6588888888889</v>
      </c>
      <c r="J209" s="38">
        <f t="shared" si="52"/>
        <v>102.7962962962963</v>
      </c>
      <c r="K209" s="38">
        <f t="shared" si="52"/>
        <v>111.6666666666667</v>
      </c>
      <c r="L209" s="38">
        <f t="shared" si="52"/>
        <v>86.458333333333343</v>
      </c>
      <c r="M209" s="38">
        <f t="shared" si="52"/>
        <v>119.87619047619049</v>
      </c>
    </row>
    <row r="210" spans="1:13">
      <c r="A210" s="117" t="s">
        <v>180</v>
      </c>
      <c r="B210" s="117"/>
      <c r="C210" s="118"/>
      <c r="D210" s="38">
        <f t="shared" ref="D210:M210" si="53">(D119+D138+D157+D176+D196)/5*100/D214</f>
        <v>105.32222222222224</v>
      </c>
      <c r="E210" s="38">
        <f t="shared" si="53"/>
        <v>99.365942028985501</v>
      </c>
      <c r="F210" s="38">
        <f t="shared" si="53"/>
        <v>100.55352480417753</v>
      </c>
      <c r="G210" s="38">
        <f t="shared" si="53"/>
        <v>99.458823529411774</v>
      </c>
      <c r="H210" s="38">
        <f t="shared" si="53"/>
        <v>74.034722222222214</v>
      </c>
      <c r="I210" s="38">
        <f t="shared" si="53"/>
        <v>164.87444444444446</v>
      </c>
      <c r="J210" s="38">
        <f t="shared" si="53"/>
        <v>111.88888888888889</v>
      </c>
      <c r="K210" s="38">
        <f t="shared" si="53"/>
        <v>120</v>
      </c>
      <c r="L210" s="38">
        <f t="shared" si="53"/>
        <v>90.416666666666671</v>
      </c>
      <c r="M210" s="38">
        <f t="shared" si="53"/>
        <v>99.709523809523816</v>
      </c>
    </row>
    <row r="211" spans="1:13">
      <c r="A211" s="117" t="s">
        <v>181</v>
      </c>
      <c r="B211" s="117"/>
      <c r="C211" s="118"/>
      <c r="D211" s="38">
        <f t="shared" ref="D211:M211" si="54">(D21+D40+D59+D78+D98+D119+D138+D157+D176+D196)/10*100/D214</f>
        <v>103.49074074074076</v>
      </c>
      <c r="E211" s="38">
        <f t="shared" si="54"/>
        <v>102.67391304347822</v>
      </c>
      <c r="F211" s="38">
        <f t="shared" si="54"/>
        <v>104.22497824194953</v>
      </c>
      <c r="G211" s="38">
        <f t="shared" si="54"/>
        <v>102.26764705882353</v>
      </c>
      <c r="H211" s="38">
        <f t="shared" si="54"/>
        <v>73.459166666666675</v>
      </c>
      <c r="I211" s="38">
        <f t="shared" si="54"/>
        <v>159.76666666666668</v>
      </c>
      <c r="J211" s="38">
        <f t="shared" si="54"/>
        <v>107.34259259259262</v>
      </c>
      <c r="K211" s="38">
        <f t="shared" si="54"/>
        <v>115.83333333333337</v>
      </c>
      <c r="L211" s="38">
        <f t="shared" si="54"/>
        <v>88.4375</v>
      </c>
      <c r="M211" s="38">
        <f t="shared" si="54"/>
        <v>109.79285714285713</v>
      </c>
    </row>
    <row r="212" spans="1:13">
      <c r="A212" s="117" t="s">
        <v>182</v>
      </c>
      <c r="B212" s="117"/>
      <c r="C212" s="118"/>
      <c r="D212" s="37">
        <f>D214/60*25</f>
        <v>22.5</v>
      </c>
      <c r="E212" s="37">
        <f t="shared" ref="E212:M212" si="55">E214/60*25</f>
        <v>23</v>
      </c>
      <c r="F212" s="37">
        <f t="shared" si="55"/>
        <v>95.75</v>
      </c>
      <c r="G212" s="37">
        <f t="shared" si="55"/>
        <v>680</v>
      </c>
      <c r="H212" s="37">
        <f t="shared" si="55"/>
        <v>300</v>
      </c>
      <c r="I212" s="37">
        <f t="shared" si="55"/>
        <v>75</v>
      </c>
      <c r="J212" s="37">
        <f t="shared" si="55"/>
        <v>4.5</v>
      </c>
      <c r="K212" s="37">
        <f t="shared" si="55"/>
        <v>0.34999999999999992</v>
      </c>
      <c r="L212" s="37">
        <f t="shared" si="55"/>
        <v>0.4</v>
      </c>
      <c r="M212" s="37">
        <f t="shared" si="55"/>
        <v>17.5</v>
      </c>
    </row>
    <row r="213" spans="1:13">
      <c r="A213" s="117" t="s">
        <v>183</v>
      </c>
      <c r="B213" s="117"/>
      <c r="C213" s="118"/>
      <c r="D213" s="37">
        <f>D214/60*35</f>
        <v>31.5</v>
      </c>
      <c r="E213" s="37">
        <f t="shared" ref="E213:M213" si="56">E214/60*35</f>
        <v>32.200000000000003</v>
      </c>
      <c r="F213" s="37">
        <f t="shared" si="56"/>
        <v>134.05000000000001</v>
      </c>
      <c r="G213" s="37">
        <f t="shared" si="56"/>
        <v>952</v>
      </c>
      <c r="H213" s="37">
        <f t="shared" si="56"/>
        <v>420</v>
      </c>
      <c r="I213" s="37">
        <f t="shared" si="56"/>
        <v>105</v>
      </c>
      <c r="J213" s="37">
        <f t="shared" si="56"/>
        <v>6.3</v>
      </c>
      <c r="K213" s="37">
        <f t="shared" si="56"/>
        <v>0.48999999999999988</v>
      </c>
      <c r="L213" s="37">
        <f t="shared" si="56"/>
        <v>0.56000000000000005</v>
      </c>
      <c r="M213" s="37">
        <f t="shared" si="56"/>
        <v>24.5</v>
      </c>
    </row>
    <row r="214" spans="1:13">
      <c r="A214" s="117" t="s">
        <v>184</v>
      </c>
      <c r="B214" s="117"/>
      <c r="C214" s="118"/>
      <c r="D214" s="37">
        <f>D215/100*60</f>
        <v>54</v>
      </c>
      <c r="E214" s="37">
        <f t="shared" ref="E214:M214" si="57">E215/100*60</f>
        <v>55.2</v>
      </c>
      <c r="F214" s="37">
        <f t="shared" si="57"/>
        <v>229.8</v>
      </c>
      <c r="G214" s="37">
        <f t="shared" si="57"/>
        <v>1632</v>
      </c>
      <c r="H214" s="37">
        <f t="shared" si="57"/>
        <v>720</v>
      </c>
      <c r="I214" s="37">
        <f t="shared" si="57"/>
        <v>180</v>
      </c>
      <c r="J214" s="37">
        <f t="shared" si="57"/>
        <v>10.799999999999999</v>
      </c>
      <c r="K214" s="37">
        <f t="shared" si="57"/>
        <v>0.83999999999999986</v>
      </c>
      <c r="L214" s="37">
        <f t="shared" si="57"/>
        <v>0.96</v>
      </c>
      <c r="M214" s="37">
        <f t="shared" si="57"/>
        <v>42</v>
      </c>
    </row>
    <row r="215" spans="1:13">
      <c r="D215" s="37">
        <v>90</v>
      </c>
      <c r="E215" s="37">
        <v>92</v>
      </c>
      <c r="F215" s="37">
        <v>383</v>
      </c>
      <c r="G215" s="37">
        <v>2720</v>
      </c>
      <c r="H215" s="37">
        <v>1200</v>
      </c>
      <c r="I215" s="37">
        <v>300</v>
      </c>
      <c r="J215" s="37">
        <v>18</v>
      </c>
      <c r="K215" s="37">
        <v>1.4</v>
      </c>
      <c r="L215" s="37">
        <v>1.6</v>
      </c>
      <c r="M215" s="37">
        <v>70</v>
      </c>
    </row>
  </sheetData>
  <mergeCells count="96">
    <mergeCell ref="A21:C21"/>
    <mergeCell ref="A1:M1"/>
    <mergeCell ref="A2:A3"/>
    <mergeCell ref="B2:B3"/>
    <mergeCell ref="C2:C3"/>
    <mergeCell ref="D2:F2"/>
    <mergeCell ref="G2:G3"/>
    <mergeCell ref="H2:J2"/>
    <mergeCell ref="K2:M2"/>
    <mergeCell ref="A4:M4"/>
    <mergeCell ref="A5:M5"/>
    <mergeCell ref="A11:B11"/>
    <mergeCell ref="A12:M12"/>
    <mergeCell ref="A20:B20"/>
    <mergeCell ref="A50:M50"/>
    <mergeCell ref="A22:C22"/>
    <mergeCell ref="A23:M23"/>
    <mergeCell ref="A24:M24"/>
    <mergeCell ref="A30:B30"/>
    <mergeCell ref="A31:M31"/>
    <mergeCell ref="A39:B39"/>
    <mergeCell ref="A40:C40"/>
    <mergeCell ref="A41:C41"/>
    <mergeCell ref="A42:M42"/>
    <mergeCell ref="A43:M43"/>
    <mergeCell ref="A49:B49"/>
    <mergeCell ref="A81:M81"/>
    <mergeCell ref="A58:B58"/>
    <mergeCell ref="A59:C59"/>
    <mergeCell ref="A60:C60"/>
    <mergeCell ref="A61:M61"/>
    <mergeCell ref="A62:M62"/>
    <mergeCell ref="A68:B68"/>
    <mergeCell ref="A69:M69"/>
    <mergeCell ref="A77:B77"/>
    <mergeCell ref="A78:C78"/>
    <mergeCell ref="A79:C79"/>
    <mergeCell ref="A80:M80"/>
    <mergeCell ref="A119:C119"/>
    <mergeCell ref="A87:B87"/>
    <mergeCell ref="A88:M88"/>
    <mergeCell ref="A97:B97"/>
    <mergeCell ref="A98:C98"/>
    <mergeCell ref="A99:C99"/>
    <mergeCell ref="A100:C100"/>
    <mergeCell ref="A101:M101"/>
    <mergeCell ref="A102:M102"/>
    <mergeCell ref="A108:B108"/>
    <mergeCell ref="A109:M109"/>
    <mergeCell ref="A118:B118"/>
    <mergeCell ref="A148:M148"/>
    <mergeCell ref="A120:C120"/>
    <mergeCell ref="A121:M121"/>
    <mergeCell ref="A122:M122"/>
    <mergeCell ref="A128:B128"/>
    <mergeCell ref="A129:M129"/>
    <mergeCell ref="A137:B137"/>
    <mergeCell ref="A138:C138"/>
    <mergeCell ref="A139:C139"/>
    <mergeCell ref="A140:M140"/>
    <mergeCell ref="A141:M141"/>
    <mergeCell ref="A147:B147"/>
    <mergeCell ref="A179:M179"/>
    <mergeCell ref="A156:B156"/>
    <mergeCell ref="A157:C157"/>
    <mergeCell ref="A158:C158"/>
    <mergeCell ref="A159:M159"/>
    <mergeCell ref="A160:M160"/>
    <mergeCell ref="A166:B166"/>
    <mergeCell ref="A167:M167"/>
    <mergeCell ref="A175:B175"/>
    <mergeCell ref="A176:C176"/>
    <mergeCell ref="A177:C177"/>
    <mergeCell ref="A178:M178"/>
    <mergeCell ref="A204:C204"/>
    <mergeCell ref="A185:B185"/>
    <mergeCell ref="A186:M186"/>
    <mergeCell ref="A195:B195"/>
    <mergeCell ref="A196:C196"/>
    <mergeCell ref="A197:C197"/>
    <mergeCell ref="A198:C198"/>
    <mergeCell ref="A199:C199"/>
    <mergeCell ref="A200:C200"/>
    <mergeCell ref="A201:C201"/>
    <mergeCell ref="A202:C202"/>
    <mergeCell ref="A203:C203"/>
    <mergeCell ref="A211:C211"/>
    <mergeCell ref="A212:C212"/>
    <mergeCell ref="A213:C213"/>
    <mergeCell ref="A214:C214"/>
    <mergeCell ref="A205:C205"/>
    <mergeCell ref="A206:C206"/>
    <mergeCell ref="A207:C207"/>
    <mergeCell ref="A208:C208"/>
    <mergeCell ref="A209:C209"/>
    <mergeCell ref="A210:C2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292"/>
  <sheetViews>
    <sheetView tabSelected="1" topLeftCell="A117" workbookViewId="0">
      <selection activeCell="A127" sqref="A127:XFD127"/>
    </sheetView>
  </sheetViews>
  <sheetFormatPr defaultRowHeight="15"/>
  <cols>
    <col min="1" max="1" width="10" style="16" customWidth="1"/>
    <col min="2" max="2" width="35.7109375" style="16" customWidth="1"/>
    <col min="3" max="6" width="8.140625" style="16" customWidth="1"/>
    <col min="7" max="7" width="14.7109375" style="16" customWidth="1"/>
    <col min="8" max="16384" width="9.140625" style="16"/>
  </cols>
  <sheetData>
    <row r="1" spans="1:13" ht="18.75">
      <c r="A1" s="114" t="s">
        <v>186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3">
      <c r="A2" s="126" t="s">
        <v>1</v>
      </c>
      <c r="B2" s="126" t="s">
        <v>2</v>
      </c>
      <c r="C2" s="126" t="s">
        <v>3</v>
      </c>
      <c r="D2" s="126" t="s">
        <v>4</v>
      </c>
      <c r="E2" s="126"/>
      <c r="F2" s="126"/>
      <c r="G2" s="126" t="s">
        <v>5</v>
      </c>
      <c r="H2" s="127" t="s">
        <v>6</v>
      </c>
      <c r="I2" s="127"/>
      <c r="J2" s="127"/>
      <c r="K2" s="127" t="s">
        <v>7</v>
      </c>
      <c r="L2" s="127"/>
      <c r="M2" s="127"/>
    </row>
    <row r="3" spans="1:13" ht="16.5">
      <c r="A3" s="126"/>
      <c r="B3" s="126"/>
      <c r="C3" s="126"/>
      <c r="D3" s="30" t="s">
        <v>8</v>
      </c>
      <c r="E3" s="30" t="s">
        <v>9</v>
      </c>
      <c r="F3" s="30" t="s">
        <v>10</v>
      </c>
      <c r="G3" s="126"/>
      <c r="H3" s="45" t="s">
        <v>11</v>
      </c>
      <c r="I3" s="45" t="s">
        <v>12</v>
      </c>
      <c r="J3" s="45" t="s">
        <v>13</v>
      </c>
      <c r="K3" s="18" t="s">
        <v>110</v>
      </c>
      <c r="L3" s="18" t="s">
        <v>111</v>
      </c>
      <c r="M3" s="31" t="s">
        <v>16</v>
      </c>
    </row>
    <row r="4" spans="1:13">
      <c r="A4" s="123" t="s">
        <v>17</v>
      </c>
      <c r="B4" s="123"/>
      <c r="C4" s="123"/>
      <c r="D4" s="123"/>
      <c r="E4" s="123"/>
      <c r="F4" s="123"/>
      <c r="G4" s="123"/>
      <c r="H4" s="123"/>
      <c r="I4" s="123"/>
      <c r="J4" s="123"/>
      <c r="K4" s="128"/>
      <c r="L4" s="128"/>
      <c r="M4" s="123"/>
    </row>
    <row r="5" spans="1:13">
      <c r="A5" s="123" t="s">
        <v>18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</row>
    <row r="6" spans="1:13">
      <c r="A6" s="48" t="s">
        <v>472</v>
      </c>
      <c r="B6" s="20" t="s">
        <v>115</v>
      </c>
      <c r="C6" s="54" t="s">
        <v>148</v>
      </c>
      <c r="D6" s="18">
        <v>7.3</v>
      </c>
      <c r="E6" s="18">
        <v>8.8000000000000007</v>
      </c>
      <c r="F6" s="18">
        <v>32</v>
      </c>
      <c r="G6" s="18">
        <v>238</v>
      </c>
      <c r="H6" s="18">
        <v>123.5</v>
      </c>
      <c r="I6" s="18">
        <v>60.7</v>
      </c>
      <c r="J6" s="18">
        <v>1.5</v>
      </c>
      <c r="K6" s="18">
        <v>0.18</v>
      </c>
      <c r="L6" s="18">
        <v>0.16</v>
      </c>
      <c r="M6" s="18">
        <v>0.46</v>
      </c>
    </row>
    <row r="7" spans="1:13">
      <c r="A7" s="48" t="s">
        <v>188</v>
      </c>
      <c r="B7" s="20" t="s">
        <v>189</v>
      </c>
      <c r="C7" s="54" t="s">
        <v>190</v>
      </c>
      <c r="D7" s="18">
        <v>2.88</v>
      </c>
      <c r="E7" s="18">
        <v>2.76</v>
      </c>
      <c r="F7" s="18">
        <v>12.24</v>
      </c>
      <c r="G7" s="18">
        <v>82.8</v>
      </c>
      <c r="H7" s="18">
        <v>97.31</v>
      </c>
      <c r="I7" s="18">
        <v>17.62</v>
      </c>
      <c r="J7" s="18">
        <v>0.44</v>
      </c>
      <c r="K7" s="18">
        <v>0.02</v>
      </c>
      <c r="L7" s="18">
        <v>0.11</v>
      </c>
      <c r="M7" s="18">
        <v>0.47</v>
      </c>
    </row>
    <row r="8" spans="1:13">
      <c r="A8" s="48"/>
      <c r="B8" s="20" t="s">
        <v>117</v>
      </c>
      <c r="C8" s="26">
        <v>10</v>
      </c>
      <c r="D8" s="23">
        <v>0.13</v>
      </c>
      <c r="E8" s="23">
        <v>7.25</v>
      </c>
      <c r="F8" s="23">
        <v>0.09</v>
      </c>
      <c r="G8" s="23">
        <v>66.099999999999994</v>
      </c>
      <c r="H8" s="23">
        <v>2.4</v>
      </c>
      <c r="I8" s="23">
        <v>0.3</v>
      </c>
      <c r="J8" s="23">
        <v>0.02</v>
      </c>
      <c r="K8" s="23">
        <v>0</v>
      </c>
      <c r="L8" s="23">
        <v>0</v>
      </c>
      <c r="M8" s="23">
        <v>0</v>
      </c>
    </row>
    <row r="9" spans="1:13">
      <c r="A9" s="41"/>
      <c r="B9" s="20" t="s">
        <v>51</v>
      </c>
      <c r="C9" s="21">
        <v>40</v>
      </c>
      <c r="D9" s="23">
        <v>3.04</v>
      </c>
      <c r="E9" s="23">
        <v>0.36</v>
      </c>
      <c r="F9" s="23">
        <v>19.88</v>
      </c>
      <c r="G9" s="23">
        <v>90.4</v>
      </c>
      <c r="H9" s="23">
        <v>10.4</v>
      </c>
      <c r="I9" s="23">
        <v>14</v>
      </c>
      <c r="J9" s="23">
        <v>0.64</v>
      </c>
      <c r="K9" s="23">
        <v>0.06</v>
      </c>
      <c r="L9" s="23">
        <v>0.03</v>
      </c>
      <c r="M9" s="23">
        <v>0</v>
      </c>
    </row>
    <row r="10" spans="1:13">
      <c r="A10" s="47"/>
      <c r="B10" s="19"/>
      <c r="C10" s="21"/>
      <c r="D10" s="18"/>
      <c r="E10" s="18"/>
      <c r="F10" s="18"/>
      <c r="G10" s="18"/>
      <c r="H10" s="18"/>
      <c r="I10" s="18"/>
      <c r="J10" s="18"/>
      <c r="K10" s="18"/>
      <c r="L10" s="18"/>
      <c r="M10" s="18"/>
    </row>
    <row r="11" spans="1:13">
      <c r="A11" s="48"/>
      <c r="B11" s="19"/>
      <c r="C11" s="54"/>
      <c r="D11" s="18"/>
      <c r="E11" s="18"/>
      <c r="F11" s="18"/>
      <c r="G11" s="18"/>
      <c r="H11" s="18"/>
      <c r="I11" s="18"/>
      <c r="J11" s="18"/>
      <c r="K11" s="18"/>
      <c r="L11" s="18"/>
      <c r="M11" s="18"/>
    </row>
    <row r="12" spans="1:13">
      <c r="A12" s="129" t="s">
        <v>193</v>
      </c>
      <c r="B12" s="129"/>
      <c r="C12" s="46"/>
      <c r="D12" s="35">
        <f>D6+D7+D8+D9+D10+D11</f>
        <v>13.350000000000001</v>
      </c>
      <c r="E12" s="35">
        <f t="shared" ref="E12:M12" si="0">E6+E7+E8+E9+E10+E11</f>
        <v>19.170000000000002</v>
      </c>
      <c r="F12" s="35">
        <f t="shared" si="0"/>
        <v>64.210000000000008</v>
      </c>
      <c r="G12" s="35">
        <f t="shared" si="0"/>
        <v>477.29999999999995</v>
      </c>
      <c r="H12" s="35">
        <f t="shared" si="0"/>
        <v>233.61</v>
      </c>
      <c r="I12" s="35">
        <f t="shared" si="0"/>
        <v>92.62</v>
      </c>
      <c r="J12" s="35">
        <f t="shared" si="0"/>
        <v>2.6</v>
      </c>
      <c r="K12" s="35">
        <f t="shared" si="0"/>
        <v>0.26</v>
      </c>
      <c r="L12" s="35">
        <f t="shared" si="0"/>
        <v>0.30000000000000004</v>
      </c>
      <c r="M12" s="35">
        <f t="shared" si="0"/>
        <v>0.92999999999999994</v>
      </c>
    </row>
    <row r="13" spans="1:13">
      <c r="A13" s="129" t="s">
        <v>194</v>
      </c>
      <c r="B13" s="129"/>
      <c r="C13" s="46"/>
      <c r="D13" s="36">
        <f t="shared" ref="D13:M13" si="1">D12*100/D288</f>
        <v>98.8888888888889</v>
      </c>
      <c r="E13" s="36">
        <f t="shared" si="1"/>
        <v>127.80000000000001</v>
      </c>
      <c r="F13" s="36">
        <f t="shared" si="1"/>
        <v>98.406130268199249</v>
      </c>
      <c r="G13" s="36">
        <f t="shared" si="1"/>
        <v>106.06666666666665</v>
      </c>
      <c r="H13" s="36">
        <f t="shared" si="1"/>
        <v>103.82666666666667</v>
      </c>
      <c r="I13" s="36">
        <f t="shared" si="1"/>
        <v>185.24</v>
      </c>
      <c r="J13" s="36">
        <f t="shared" si="1"/>
        <v>104</v>
      </c>
      <c r="K13" s="36">
        <f t="shared" si="1"/>
        <v>115.55555555555554</v>
      </c>
      <c r="L13" s="36">
        <f t="shared" si="1"/>
        <v>120.00000000000001</v>
      </c>
      <c r="M13" s="36">
        <f t="shared" si="1"/>
        <v>7.44</v>
      </c>
    </row>
    <row r="14" spans="1:13">
      <c r="A14" s="119" t="s">
        <v>118</v>
      </c>
      <c r="B14" s="119"/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</row>
    <row r="15" spans="1:13">
      <c r="A15" s="48" t="s">
        <v>223</v>
      </c>
      <c r="B15" s="20" t="s">
        <v>20</v>
      </c>
      <c r="C15" s="54" t="s">
        <v>196</v>
      </c>
      <c r="D15" s="18">
        <v>0.6</v>
      </c>
      <c r="E15" s="18">
        <v>2.7</v>
      </c>
      <c r="F15" s="18">
        <v>8.6999999999999993</v>
      </c>
      <c r="G15" s="18">
        <v>60</v>
      </c>
      <c r="H15" s="18">
        <v>12.29</v>
      </c>
      <c r="I15" s="18">
        <v>7.02</v>
      </c>
      <c r="J15" s="18">
        <v>0.32</v>
      </c>
      <c r="K15" s="18">
        <v>0.01</v>
      </c>
      <c r="L15" s="18">
        <v>0.02</v>
      </c>
      <c r="M15" s="18">
        <v>2.2999999999999998</v>
      </c>
    </row>
    <row r="16" spans="1:13">
      <c r="A16" s="48" t="s">
        <v>360</v>
      </c>
      <c r="B16" s="20" t="s">
        <v>120</v>
      </c>
      <c r="C16" s="54" t="s">
        <v>198</v>
      </c>
      <c r="D16" s="18">
        <v>1.56</v>
      </c>
      <c r="E16" s="18">
        <v>3.6</v>
      </c>
      <c r="F16" s="18">
        <v>11.16</v>
      </c>
      <c r="G16" s="18">
        <v>85.2</v>
      </c>
      <c r="H16" s="18">
        <v>11.22</v>
      </c>
      <c r="I16" s="18">
        <v>16.21</v>
      </c>
      <c r="J16" s="18">
        <v>0.61</v>
      </c>
      <c r="K16" s="18">
        <v>0.06</v>
      </c>
      <c r="L16" s="18">
        <v>0.04</v>
      </c>
      <c r="M16" s="18">
        <v>4.82</v>
      </c>
    </row>
    <row r="17" spans="1:13">
      <c r="A17" s="48" t="s">
        <v>199</v>
      </c>
      <c r="B17" s="20" t="s">
        <v>22</v>
      </c>
      <c r="C17" s="54" t="s">
        <v>200</v>
      </c>
      <c r="D17" s="23">
        <v>3.1</v>
      </c>
      <c r="E17" s="23">
        <v>4.5999999999999996</v>
      </c>
      <c r="F17" s="23">
        <v>20.100000000000001</v>
      </c>
      <c r="G17" s="23">
        <v>137</v>
      </c>
      <c r="H17" s="23">
        <v>35.619999999999997</v>
      </c>
      <c r="I17" s="23">
        <v>28.6</v>
      </c>
      <c r="J17" s="23">
        <v>1.04</v>
      </c>
      <c r="K17" s="23">
        <v>0.12</v>
      </c>
      <c r="L17" s="23">
        <v>0.1</v>
      </c>
      <c r="M17" s="23">
        <v>10.4</v>
      </c>
    </row>
    <row r="18" spans="1:13">
      <c r="A18" s="48" t="s">
        <v>248</v>
      </c>
      <c r="B18" s="20" t="s">
        <v>24</v>
      </c>
      <c r="C18" s="54" t="s">
        <v>250</v>
      </c>
      <c r="D18" s="18">
        <v>11.34</v>
      </c>
      <c r="E18" s="18">
        <v>7.98</v>
      </c>
      <c r="F18" s="18">
        <v>9.66</v>
      </c>
      <c r="G18" s="18">
        <v>156.80000000000001</v>
      </c>
      <c r="H18" s="18">
        <v>32.619999999999997</v>
      </c>
      <c r="I18" s="18">
        <v>20.399999999999999</v>
      </c>
      <c r="J18" s="18">
        <v>0.74</v>
      </c>
      <c r="K18" s="18">
        <v>0.13</v>
      </c>
      <c r="L18" s="18">
        <v>0.1</v>
      </c>
      <c r="M18" s="18">
        <v>32.619999999999997</v>
      </c>
    </row>
    <row r="19" spans="1:13">
      <c r="A19" s="48" t="s">
        <v>204</v>
      </c>
      <c r="B19" s="20" t="s">
        <v>205</v>
      </c>
      <c r="C19" s="54" t="s">
        <v>190</v>
      </c>
      <c r="D19" s="18">
        <v>0.84</v>
      </c>
      <c r="E19" s="18">
        <v>0.05</v>
      </c>
      <c r="F19" s="18">
        <v>24.72</v>
      </c>
      <c r="G19" s="18">
        <v>98.4</v>
      </c>
      <c r="H19" s="18">
        <v>25.82</v>
      </c>
      <c r="I19" s="18">
        <v>16.440000000000001</v>
      </c>
      <c r="J19" s="18">
        <v>0.55000000000000004</v>
      </c>
      <c r="K19" s="18">
        <v>0.01</v>
      </c>
      <c r="L19" s="18">
        <v>0.02</v>
      </c>
      <c r="M19" s="18">
        <v>0.28999999999999998</v>
      </c>
    </row>
    <row r="20" spans="1:13">
      <c r="A20" s="41"/>
      <c r="B20" s="25" t="s">
        <v>28</v>
      </c>
      <c r="C20" s="26">
        <v>40</v>
      </c>
      <c r="D20" s="23">
        <v>2.72</v>
      </c>
      <c r="E20" s="23">
        <v>0.48</v>
      </c>
      <c r="F20" s="23">
        <v>18.559999999999999</v>
      </c>
      <c r="G20" s="23">
        <v>86</v>
      </c>
      <c r="H20" s="23">
        <v>12</v>
      </c>
      <c r="I20" s="23">
        <v>18.399999999999999</v>
      </c>
      <c r="J20" s="23">
        <v>0.92</v>
      </c>
      <c r="K20" s="23">
        <v>0.06</v>
      </c>
      <c r="L20" s="23">
        <v>0.04</v>
      </c>
      <c r="M20" s="23">
        <v>0</v>
      </c>
    </row>
    <row r="21" spans="1:13">
      <c r="A21" s="34"/>
      <c r="B21" s="20"/>
      <c r="C21" s="21"/>
      <c r="D21" s="18"/>
      <c r="E21" s="18"/>
      <c r="F21" s="18"/>
      <c r="G21" s="18"/>
      <c r="H21" s="18"/>
      <c r="I21" s="18"/>
      <c r="J21" s="18"/>
      <c r="K21" s="18"/>
      <c r="L21" s="18"/>
      <c r="M21" s="18"/>
    </row>
    <row r="22" spans="1:13">
      <c r="A22" s="129" t="s">
        <v>206</v>
      </c>
      <c r="B22" s="129"/>
      <c r="C22" s="46"/>
      <c r="D22" s="35">
        <f>D15+D16+D17+D18+D19+D20+D21</f>
        <v>20.16</v>
      </c>
      <c r="E22" s="35">
        <f t="shared" ref="E22:M22" si="2">E15+E16+E17+E18+E19+E20+E21</f>
        <v>19.410000000000004</v>
      </c>
      <c r="F22" s="35">
        <f t="shared" si="2"/>
        <v>92.9</v>
      </c>
      <c r="G22" s="35">
        <f t="shared" si="2"/>
        <v>623.4</v>
      </c>
      <c r="H22" s="35">
        <f t="shared" si="2"/>
        <v>129.57</v>
      </c>
      <c r="I22" s="35">
        <f t="shared" si="2"/>
        <v>107.07</v>
      </c>
      <c r="J22" s="35">
        <f t="shared" si="2"/>
        <v>4.18</v>
      </c>
      <c r="K22" s="35">
        <f t="shared" si="2"/>
        <v>0.39</v>
      </c>
      <c r="L22" s="35">
        <f t="shared" si="2"/>
        <v>0.32</v>
      </c>
      <c r="M22" s="35">
        <f t="shared" si="2"/>
        <v>50.43</v>
      </c>
    </row>
    <row r="23" spans="1:13">
      <c r="A23" s="129" t="s">
        <v>207</v>
      </c>
      <c r="B23" s="129"/>
      <c r="C23" s="46"/>
      <c r="D23" s="36">
        <f t="shared" ref="D23:M23" si="3">D22*100/D289</f>
        <v>106.66666666666666</v>
      </c>
      <c r="E23" s="36">
        <f t="shared" si="3"/>
        <v>92.428571428571445</v>
      </c>
      <c r="F23" s="36">
        <f t="shared" si="3"/>
        <v>101.6967706622879</v>
      </c>
      <c r="G23" s="36">
        <f t="shared" si="3"/>
        <v>98.952380952380949</v>
      </c>
      <c r="H23" s="36">
        <f t="shared" si="3"/>
        <v>41.133333333333333</v>
      </c>
      <c r="I23" s="36">
        <f t="shared" si="3"/>
        <v>152.95714285714286</v>
      </c>
      <c r="J23" s="36">
        <f t="shared" si="3"/>
        <v>119.42857142857143</v>
      </c>
      <c r="K23" s="36">
        <f t="shared" si="3"/>
        <v>123.80952380952378</v>
      </c>
      <c r="L23" s="36">
        <f t="shared" si="3"/>
        <v>91.428571428571416</v>
      </c>
      <c r="M23" s="36">
        <f t="shared" si="3"/>
        <v>288.17142857142858</v>
      </c>
    </row>
    <row r="24" spans="1:13">
      <c r="A24" s="123" t="s">
        <v>208</v>
      </c>
      <c r="B24" s="123"/>
      <c r="C24" s="123"/>
      <c r="D24" s="130"/>
      <c r="E24" s="130"/>
      <c r="F24" s="130"/>
      <c r="G24" s="130"/>
      <c r="H24" s="130"/>
      <c r="I24" s="130"/>
      <c r="J24" s="130"/>
      <c r="K24" s="130"/>
      <c r="L24" s="130"/>
      <c r="M24" s="130"/>
    </row>
    <row r="25" spans="1:13">
      <c r="A25" s="48"/>
      <c r="B25" s="17" t="s">
        <v>530</v>
      </c>
      <c r="C25" s="18">
        <v>200</v>
      </c>
      <c r="D25" s="18">
        <v>1.4</v>
      </c>
      <c r="E25" s="18">
        <v>0.4</v>
      </c>
      <c r="F25" s="18">
        <v>22.8</v>
      </c>
      <c r="G25" s="18">
        <v>102</v>
      </c>
      <c r="H25" s="18">
        <v>34</v>
      </c>
      <c r="I25" s="18">
        <v>12</v>
      </c>
      <c r="J25" s="18">
        <v>0.6</v>
      </c>
      <c r="K25" s="18">
        <v>0</v>
      </c>
      <c r="L25" s="18">
        <v>0</v>
      </c>
      <c r="M25" s="18">
        <v>14.8</v>
      </c>
    </row>
    <row r="26" spans="1:13">
      <c r="A26" s="22" t="s">
        <v>551</v>
      </c>
      <c r="B26" s="29" t="s">
        <v>552</v>
      </c>
      <c r="C26" s="18">
        <v>50</v>
      </c>
      <c r="D26" s="75">
        <v>3.15</v>
      </c>
      <c r="E26" s="75">
        <v>3.95</v>
      </c>
      <c r="F26" s="75">
        <v>16.5</v>
      </c>
      <c r="G26" s="75">
        <v>115</v>
      </c>
      <c r="H26" s="75">
        <v>6.2750000000000004</v>
      </c>
      <c r="I26" s="75">
        <v>3.7</v>
      </c>
      <c r="J26" s="75">
        <v>0.33</v>
      </c>
      <c r="K26" s="75">
        <v>0.03</v>
      </c>
      <c r="L26" s="75">
        <v>2.5000000000000001E-2</v>
      </c>
      <c r="M26" s="75">
        <v>0</v>
      </c>
    </row>
    <row r="27" spans="1:13">
      <c r="A27" s="48"/>
      <c r="B27" s="20"/>
      <c r="C27" s="21"/>
      <c r="D27" s="23"/>
      <c r="E27" s="23"/>
      <c r="F27" s="23"/>
      <c r="G27" s="23"/>
      <c r="H27" s="23"/>
      <c r="I27" s="23"/>
      <c r="J27" s="23"/>
      <c r="K27" s="23"/>
      <c r="L27" s="23"/>
      <c r="M27" s="23"/>
    </row>
    <row r="28" spans="1:13">
      <c r="A28" s="129" t="s">
        <v>214</v>
      </c>
      <c r="B28" s="129"/>
      <c r="C28" s="46"/>
      <c r="D28" s="35">
        <f>D25+D26+D27</f>
        <v>4.55</v>
      </c>
      <c r="E28" s="35">
        <f t="shared" ref="E28:M28" si="4">E25+E26+E27</f>
        <v>4.3500000000000005</v>
      </c>
      <c r="F28" s="35">
        <f t="shared" si="4"/>
        <v>39.299999999999997</v>
      </c>
      <c r="G28" s="35">
        <f t="shared" si="4"/>
        <v>217</v>
      </c>
      <c r="H28" s="35">
        <f t="shared" si="4"/>
        <v>40.274999999999999</v>
      </c>
      <c r="I28" s="35">
        <f t="shared" si="4"/>
        <v>15.7</v>
      </c>
      <c r="J28" s="35">
        <f t="shared" si="4"/>
        <v>0.92999999999999994</v>
      </c>
      <c r="K28" s="35">
        <f t="shared" si="4"/>
        <v>0.03</v>
      </c>
      <c r="L28" s="35">
        <f t="shared" si="4"/>
        <v>2.5000000000000001E-2</v>
      </c>
      <c r="M28" s="35">
        <f t="shared" si="4"/>
        <v>14.8</v>
      </c>
    </row>
    <row r="29" spans="1:13">
      <c r="A29" s="129" t="s">
        <v>215</v>
      </c>
      <c r="B29" s="129"/>
      <c r="C29" s="46"/>
      <c r="D29" s="36">
        <f t="shared" ref="D29:M29" si="5">D28*100/D290</f>
        <v>56.172839506172828</v>
      </c>
      <c r="E29" s="36">
        <f t="shared" si="5"/>
        <v>48.333333333333343</v>
      </c>
      <c r="F29" s="36">
        <f t="shared" si="5"/>
        <v>100.3831417624521</v>
      </c>
      <c r="G29" s="36">
        <f t="shared" si="5"/>
        <v>80.370370370370367</v>
      </c>
      <c r="H29" s="36">
        <f t="shared" si="5"/>
        <v>29.833333333333332</v>
      </c>
      <c r="I29" s="36">
        <f t="shared" si="5"/>
        <v>52.333333333333336</v>
      </c>
      <c r="J29" s="36">
        <f t="shared" si="5"/>
        <v>62</v>
      </c>
      <c r="K29" s="36">
        <f t="shared" si="5"/>
        <v>22.222222222222221</v>
      </c>
      <c r="L29" s="36">
        <f t="shared" si="5"/>
        <v>16.666666666666668</v>
      </c>
      <c r="M29" s="36">
        <f t="shared" si="5"/>
        <v>197.33333333333334</v>
      </c>
    </row>
    <row r="30" spans="1:13">
      <c r="A30" s="109" t="s">
        <v>216</v>
      </c>
      <c r="B30" s="109"/>
      <c r="C30" s="109"/>
      <c r="D30" s="56">
        <f t="shared" ref="D30:M30" si="6">D12+D22+D28</f>
        <v>38.06</v>
      </c>
      <c r="E30" s="56">
        <f t="shared" si="6"/>
        <v>42.930000000000007</v>
      </c>
      <c r="F30" s="56">
        <f t="shared" si="6"/>
        <v>196.41000000000003</v>
      </c>
      <c r="G30" s="56">
        <f t="shared" si="6"/>
        <v>1317.6999999999998</v>
      </c>
      <c r="H30" s="56">
        <f t="shared" si="6"/>
        <v>403.45499999999998</v>
      </c>
      <c r="I30" s="56">
        <f t="shared" si="6"/>
        <v>215.39</v>
      </c>
      <c r="J30" s="56">
        <f t="shared" si="6"/>
        <v>7.7099999999999991</v>
      </c>
      <c r="K30" s="56">
        <f t="shared" si="6"/>
        <v>0.68</v>
      </c>
      <c r="L30" s="56">
        <f t="shared" si="6"/>
        <v>0.64500000000000013</v>
      </c>
      <c r="M30" s="56">
        <f t="shared" si="6"/>
        <v>66.16</v>
      </c>
    </row>
    <row r="31" spans="1:13">
      <c r="A31" s="109" t="s">
        <v>217</v>
      </c>
      <c r="B31" s="109"/>
      <c r="C31" s="109"/>
      <c r="D31" s="57">
        <f t="shared" ref="D31:M31" si="7">D30*100/D291</f>
        <v>93.975308641975303</v>
      </c>
      <c r="E31" s="57">
        <f t="shared" si="7"/>
        <v>95.40000000000002</v>
      </c>
      <c r="F31" s="57">
        <f t="shared" si="7"/>
        <v>100.33716475095787</v>
      </c>
      <c r="G31" s="57">
        <f t="shared" si="7"/>
        <v>97.607407407407379</v>
      </c>
      <c r="H31" s="57">
        <f t="shared" si="7"/>
        <v>59.771111111111111</v>
      </c>
      <c r="I31" s="57">
        <f t="shared" si="7"/>
        <v>143.59333333333333</v>
      </c>
      <c r="J31" s="57">
        <f t="shared" si="7"/>
        <v>102.79999999999998</v>
      </c>
      <c r="K31" s="57">
        <f t="shared" si="7"/>
        <v>100.74074074074073</v>
      </c>
      <c r="L31" s="57">
        <f t="shared" si="7"/>
        <v>86.000000000000014</v>
      </c>
      <c r="M31" s="57">
        <f t="shared" si="7"/>
        <v>176.42666666666668</v>
      </c>
    </row>
    <row r="32" spans="1:13">
      <c r="A32" s="123" t="s">
        <v>31</v>
      </c>
      <c r="B32" s="123"/>
      <c r="C32" s="123"/>
      <c r="D32" s="123"/>
      <c r="E32" s="123"/>
      <c r="F32" s="123"/>
      <c r="G32" s="123"/>
      <c r="H32" s="123"/>
      <c r="I32" s="123"/>
      <c r="J32" s="123"/>
      <c r="K32" s="128"/>
      <c r="L32" s="128"/>
      <c r="M32" s="123"/>
    </row>
    <row r="33" spans="1:13">
      <c r="A33" s="123" t="s">
        <v>18</v>
      </c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</row>
    <row r="34" spans="1:13">
      <c r="A34" s="52" t="s">
        <v>273</v>
      </c>
      <c r="B34" s="20" t="s">
        <v>124</v>
      </c>
      <c r="C34" s="54" t="s">
        <v>116</v>
      </c>
      <c r="D34" s="63">
        <v>6.27</v>
      </c>
      <c r="E34" s="63">
        <v>8.1300000000000008</v>
      </c>
      <c r="F34" s="63">
        <v>33.47</v>
      </c>
      <c r="G34" s="63">
        <v>232</v>
      </c>
      <c r="H34" s="63">
        <v>127.09</v>
      </c>
      <c r="I34" s="63">
        <v>37.07</v>
      </c>
      <c r="J34" s="63">
        <v>0.8</v>
      </c>
      <c r="K34" s="63">
        <v>0.12</v>
      </c>
      <c r="L34" s="63">
        <v>0.16</v>
      </c>
      <c r="M34" s="63">
        <v>0.53</v>
      </c>
    </row>
    <row r="35" spans="1:13">
      <c r="A35" s="52" t="s">
        <v>257</v>
      </c>
      <c r="B35" s="20" t="s">
        <v>258</v>
      </c>
      <c r="C35" s="54" t="s">
        <v>213</v>
      </c>
      <c r="D35" s="63">
        <v>1.47</v>
      </c>
      <c r="E35" s="63">
        <v>1.47</v>
      </c>
      <c r="F35" s="63">
        <v>8.27</v>
      </c>
      <c r="G35" s="63">
        <v>50.67</v>
      </c>
      <c r="H35" s="63">
        <v>52.81</v>
      </c>
      <c r="I35" s="63">
        <v>6.07</v>
      </c>
      <c r="J35" s="63">
        <v>7.0000000000000007E-2</v>
      </c>
      <c r="K35" s="63">
        <v>0.01</v>
      </c>
      <c r="L35" s="63">
        <v>0.05</v>
      </c>
      <c r="M35" s="63">
        <v>0.25</v>
      </c>
    </row>
    <row r="36" spans="1:13">
      <c r="A36" s="48"/>
      <c r="B36" s="20" t="s">
        <v>51</v>
      </c>
      <c r="C36" s="21">
        <v>40</v>
      </c>
      <c r="D36" s="18">
        <v>3.04</v>
      </c>
      <c r="E36" s="18">
        <v>0.36</v>
      </c>
      <c r="F36" s="18">
        <v>19.88</v>
      </c>
      <c r="G36" s="18">
        <v>90.4</v>
      </c>
      <c r="H36" s="18">
        <v>10.4</v>
      </c>
      <c r="I36" s="18">
        <v>14</v>
      </c>
      <c r="J36" s="18">
        <v>0.64</v>
      </c>
      <c r="K36" s="18">
        <v>0.06</v>
      </c>
      <c r="L36" s="18">
        <v>0.03</v>
      </c>
      <c r="M36" s="18">
        <v>0</v>
      </c>
    </row>
    <row r="37" spans="1:13">
      <c r="A37" s="48" t="s">
        <v>191</v>
      </c>
      <c r="B37" s="17" t="s">
        <v>125</v>
      </c>
      <c r="C37" s="59">
        <v>5</v>
      </c>
      <c r="D37" s="18">
        <v>1.17</v>
      </c>
      <c r="E37" s="18">
        <v>1.5</v>
      </c>
      <c r="F37" s="18">
        <v>0</v>
      </c>
      <c r="G37" s="18">
        <v>18.55</v>
      </c>
      <c r="H37" s="18">
        <v>50</v>
      </c>
      <c r="I37" s="18">
        <v>2.35</v>
      </c>
      <c r="J37" s="18">
        <v>0.03</v>
      </c>
      <c r="K37" s="18">
        <v>0</v>
      </c>
      <c r="L37" s="18">
        <v>1.4999999999999999E-2</v>
      </c>
      <c r="M37" s="18">
        <v>0.08</v>
      </c>
    </row>
    <row r="38" spans="1:13">
      <c r="A38" s="47"/>
      <c r="B38" s="19"/>
      <c r="C38" s="21"/>
      <c r="D38" s="27"/>
      <c r="E38" s="27"/>
      <c r="F38" s="27"/>
      <c r="G38" s="27"/>
      <c r="H38" s="27"/>
      <c r="I38" s="27"/>
      <c r="J38" s="27"/>
      <c r="K38" s="27"/>
      <c r="L38" s="27"/>
      <c r="M38" s="27"/>
    </row>
    <row r="39" spans="1:13">
      <c r="A39" s="48"/>
      <c r="B39" s="19"/>
      <c r="C39" s="54"/>
      <c r="D39" s="18"/>
      <c r="E39" s="18"/>
      <c r="F39" s="18"/>
      <c r="G39" s="18"/>
      <c r="H39" s="18"/>
      <c r="I39" s="18"/>
      <c r="J39" s="18"/>
      <c r="K39" s="18"/>
      <c r="L39" s="18"/>
      <c r="M39" s="18"/>
    </row>
    <row r="40" spans="1:13">
      <c r="A40" s="129" t="s">
        <v>193</v>
      </c>
      <c r="B40" s="129"/>
      <c r="C40" s="46"/>
      <c r="D40" s="35">
        <f>D34+D35+D36+D37+D38+D39</f>
        <v>11.95</v>
      </c>
      <c r="E40" s="35">
        <f t="shared" ref="E40:M40" si="8">E34+E35+E36+E37+E38+E39</f>
        <v>11.46</v>
      </c>
      <c r="F40" s="35">
        <f t="shared" si="8"/>
        <v>61.61999999999999</v>
      </c>
      <c r="G40" s="35">
        <f t="shared" si="8"/>
        <v>391.62000000000006</v>
      </c>
      <c r="H40" s="35">
        <f t="shared" si="8"/>
        <v>240.3</v>
      </c>
      <c r="I40" s="35">
        <f t="shared" si="8"/>
        <v>59.49</v>
      </c>
      <c r="J40" s="35">
        <f t="shared" si="8"/>
        <v>1.5400000000000003</v>
      </c>
      <c r="K40" s="35">
        <f t="shared" si="8"/>
        <v>0.19</v>
      </c>
      <c r="L40" s="35">
        <f t="shared" si="8"/>
        <v>0.255</v>
      </c>
      <c r="M40" s="35">
        <f t="shared" si="8"/>
        <v>0.86</v>
      </c>
    </row>
    <row r="41" spans="1:13">
      <c r="A41" s="129" t="s">
        <v>194</v>
      </c>
      <c r="B41" s="129"/>
      <c r="C41" s="46"/>
      <c r="D41" s="36">
        <f t="shared" ref="D41:M41" si="9">D40*100/D288</f>
        <v>88.518518518518519</v>
      </c>
      <c r="E41" s="36">
        <f t="shared" si="9"/>
        <v>76.400000000000006</v>
      </c>
      <c r="F41" s="36">
        <f t="shared" si="9"/>
        <v>94.436781609195393</v>
      </c>
      <c r="G41" s="36">
        <f t="shared" si="9"/>
        <v>87.026666666666685</v>
      </c>
      <c r="H41" s="36">
        <f t="shared" si="9"/>
        <v>106.8</v>
      </c>
      <c r="I41" s="36">
        <f t="shared" si="9"/>
        <v>118.98</v>
      </c>
      <c r="J41" s="36">
        <f t="shared" si="9"/>
        <v>61.600000000000009</v>
      </c>
      <c r="K41" s="36">
        <f t="shared" si="9"/>
        <v>84.444444444444429</v>
      </c>
      <c r="L41" s="36">
        <f t="shared" si="9"/>
        <v>102</v>
      </c>
      <c r="M41" s="36">
        <f t="shared" si="9"/>
        <v>6.88</v>
      </c>
    </row>
    <row r="42" spans="1:13">
      <c r="A42" s="119" t="s">
        <v>118</v>
      </c>
      <c r="B42" s="119"/>
      <c r="C42" s="119"/>
      <c r="D42" s="119"/>
      <c r="E42" s="119"/>
      <c r="F42" s="119"/>
      <c r="G42" s="119"/>
      <c r="H42" s="119"/>
      <c r="I42" s="119"/>
      <c r="J42" s="119"/>
      <c r="K42" s="119"/>
      <c r="L42" s="119"/>
      <c r="M42" s="119"/>
    </row>
    <row r="43" spans="1:13">
      <c r="A43" s="24" t="s">
        <v>112</v>
      </c>
      <c r="B43" s="25" t="s">
        <v>113</v>
      </c>
      <c r="C43" s="26">
        <v>60</v>
      </c>
      <c r="D43" s="23">
        <v>1.32</v>
      </c>
      <c r="E43" s="23">
        <v>2.7</v>
      </c>
      <c r="F43" s="23">
        <v>6.3</v>
      </c>
      <c r="G43" s="23">
        <v>54.6</v>
      </c>
      <c r="H43" s="23">
        <v>36.78</v>
      </c>
      <c r="I43" s="23">
        <v>12.8</v>
      </c>
      <c r="J43" s="23">
        <v>0.48</v>
      </c>
      <c r="K43" s="23">
        <v>0.02</v>
      </c>
      <c r="L43" s="23">
        <v>0.03</v>
      </c>
      <c r="M43" s="23">
        <v>13.62</v>
      </c>
    </row>
    <row r="44" spans="1:13">
      <c r="A44" s="52" t="s">
        <v>316</v>
      </c>
      <c r="B44" s="20" t="s">
        <v>127</v>
      </c>
      <c r="C44" s="54" t="s">
        <v>198</v>
      </c>
      <c r="D44" s="63">
        <v>1.53</v>
      </c>
      <c r="E44" s="63">
        <v>4.32</v>
      </c>
      <c r="F44" s="63">
        <v>8.91</v>
      </c>
      <c r="G44" s="63">
        <v>81</v>
      </c>
      <c r="H44" s="63">
        <v>16.79</v>
      </c>
      <c r="I44" s="63">
        <v>12.38</v>
      </c>
      <c r="J44" s="63">
        <v>0.46</v>
      </c>
      <c r="K44" s="63">
        <v>0.04</v>
      </c>
      <c r="L44" s="63">
        <v>0.03</v>
      </c>
      <c r="M44" s="63">
        <v>5.76</v>
      </c>
    </row>
    <row r="45" spans="1:13">
      <c r="A45" s="52" t="s">
        <v>294</v>
      </c>
      <c r="B45" s="20" t="s">
        <v>295</v>
      </c>
      <c r="C45" s="54" t="s">
        <v>296</v>
      </c>
      <c r="D45" s="63">
        <v>21</v>
      </c>
      <c r="E45" s="63">
        <v>27</v>
      </c>
      <c r="F45" s="63">
        <v>35.799999999999997</v>
      </c>
      <c r="G45" s="63">
        <v>473</v>
      </c>
      <c r="H45" s="63">
        <v>22.6</v>
      </c>
      <c r="I45" s="63">
        <v>41.33</v>
      </c>
      <c r="J45" s="63">
        <v>1.9</v>
      </c>
      <c r="K45" s="63">
        <v>7.0000000000000007E-2</v>
      </c>
      <c r="L45" s="63">
        <v>0.11</v>
      </c>
      <c r="M45" s="63">
        <v>0.73</v>
      </c>
    </row>
    <row r="46" spans="1:13" ht="0.75" hidden="1" customHeight="1">
      <c r="A46" s="48"/>
      <c r="B46" s="82"/>
      <c r="C46" s="54"/>
      <c r="D46" s="18"/>
      <c r="E46" s="18"/>
      <c r="F46" s="18"/>
      <c r="G46" s="18"/>
      <c r="H46" s="18"/>
      <c r="I46" s="18"/>
      <c r="J46" s="18"/>
      <c r="K46" s="18"/>
      <c r="L46" s="18"/>
      <c r="M46" s="18"/>
    </row>
    <row r="47" spans="1:13">
      <c r="A47" s="48" t="s">
        <v>232</v>
      </c>
      <c r="B47" s="20" t="s">
        <v>72</v>
      </c>
      <c r="C47" s="54" t="s">
        <v>190</v>
      </c>
      <c r="D47" s="18">
        <v>0.18</v>
      </c>
      <c r="E47" s="18">
        <v>0.09</v>
      </c>
      <c r="F47" s="18">
        <v>15.48</v>
      </c>
      <c r="G47" s="18">
        <v>61.2</v>
      </c>
      <c r="H47" s="18">
        <v>5.43</v>
      </c>
      <c r="I47" s="18">
        <v>2.82</v>
      </c>
      <c r="J47" s="18">
        <v>0.72</v>
      </c>
      <c r="K47" s="18">
        <v>0.01</v>
      </c>
      <c r="L47" s="18">
        <v>0.01</v>
      </c>
      <c r="M47" s="18">
        <v>1.44</v>
      </c>
    </row>
    <row r="48" spans="1:13">
      <c r="A48" s="41"/>
      <c r="B48" s="20" t="s">
        <v>51</v>
      </c>
      <c r="C48" s="21">
        <v>30</v>
      </c>
      <c r="D48" s="27">
        <v>2.2799999999999998</v>
      </c>
      <c r="E48" s="27">
        <v>0.27</v>
      </c>
      <c r="F48" s="27">
        <v>14.91</v>
      </c>
      <c r="G48" s="27">
        <v>67.8</v>
      </c>
      <c r="H48" s="27">
        <v>7.8</v>
      </c>
      <c r="I48" s="27">
        <v>10.5</v>
      </c>
      <c r="J48" s="27">
        <v>0.48</v>
      </c>
      <c r="K48" s="27">
        <v>0.05</v>
      </c>
      <c r="L48" s="27">
        <v>0.02</v>
      </c>
      <c r="M48" s="27">
        <v>0</v>
      </c>
    </row>
    <row r="49" spans="1:13">
      <c r="A49" s="48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</row>
    <row r="50" spans="1:13">
      <c r="A50" s="129" t="s">
        <v>206</v>
      </c>
      <c r="B50" s="129"/>
      <c r="C50" s="46"/>
      <c r="D50" s="35">
        <f>D43+D44+D45+D46+D47+D48+D49</f>
        <v>26.310000000000002</v>
      </c>
      <c r="E50" s="35">
        <f t="shared" ref="E50:M50" si="10">E43+E44+E45+E46+E47+E48+E49</f>
        <v>34.38000000000001</v>
      </c>
      <c r="F50" s="35">
        <f t="shared" si="10"/>
        <v>81.399999999999991</v>
      </c>
      <c r="G50" s="35">
        <f t="shared" si="10"/>
        <v>737.6</v>
      </c>
      <c r="H50" s="35">
        <f t="shared" si="10"/>
        <v>89.399999999999991</v>
      </c>
      <c r="I50" s="35">
        <f t="shared" si="10"/>
        <v>79.829999999999984</v>
      </c>
      <c r="J50" s="35">
        <f t="shared" si="10"/>
        <v>4.0399999999999991</v>
      </c>
      <c r="K50" s="35">
        <f t="shared" si="10"/>
        <v>0.19</v>
      </c>
      <c r="L50" s="35">
        <f t="shared" si="10"/>
        <v>0.19999999999999998</v>
      </c>
      <c r="M50" s="35">
        <f t="shared" si="10"/>
        <v>21.55</v>
      </c>
    </row>
    <row r="51" spans="1:13">
      <c r="A51" s="129" t="s">
        <v>207</v>
      </c>
      <c r="B51" s="129"/>
      <c r="C51" s="46"/>
      <c r="D51" s="36">
        <f t="shared" ref="D51:M51" si="11">D50*100/D289</f>
        <v>139.20634920634919</v>
      </c>
      <c r="E51" s="36">
        <f t="shared" si="11"/>
        <v>163.71428571428575</v>
      </c>
      <c r="F51" s="36">
        <f t="shared" si="11"/>
        <v>89.107827038861515</v>
      </c>
      <c r="G51" s="36">
        <f t="shared" si="11"/>
        <v>117.07936507936508</v>
      </c>
      <c r="H51" s="36">
        <f t="shared" si="11"/>
        <v>28.38095238095238</v>
      </c>
      <c r="I51" s="36">
        <f t="shared" si="11"/>
        <v>114.04285714285712</v>
      </c>
      <c r="J51" s="36">
        <f t="shared" si="11"/>
        <v>115.4285714285714</v>
      </c>
      <c r="K51" s="36">
        <f t="shared" si="11"/>
        <v>60.317460317460309</v>
      </c>
      <c r="L51" s="36">
        <f t="shared" si="11"/>
        <v>57.142857142857139</v>
      </c>
      <c r="M51" s="36">
        <f t="shared" si="11"/>
        <v>123.14285714285714</v>
      </c>
    </row>
    <row r="52" spans="1:13">
      <c r="A52" s="123" t="s">
        <v>208</v>
      </c>
      <c r="B52" s="123"/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M52" s="123"/>
    </row>
    <row r="53" spans="1:13" hidden="1">
      <c r="A53" s="52"/>
      <c r="B53" s="82"/>
      <c r="C53" s="54"/>
      <c r="D53" s="63"/>
      <c r="E53" s="63"/>
      <c r="F53" s="63"/>
      <c r="G53" s="63"/>
      <c r="H53" s="63"/>
      <c r="I53" s="63"/>
      <c r="J53" s="63"/>
      <c r="K53" s="63"/>
      <c r="L53" s="63"/>
      <c r="M53" s="63"/>
    </row>
    <row r="54" spans="1:13" s="94" customFormat="1">
      <c r="A54" s="83"/>
      <c r="B54" s="20" t="s">
        <v>270</v>
      </c>
      <c r="C54" s="54">
        <v>100</v>
      </c>
      <c r="D54" s="84">
        <v>0.5</v>
      </c>
      <c r="E54" s="84">
        <v>0.1</v>
      </c>
      <c r="F54" s="84">
        <v>10.1</v>
      </c>
      <c r="G54" s="84">
        <v>46</v>
      </c>
      <c r="H54" s="84">
        <v>7</v>
      </c>
      <c r="I54" s="84">
        <v>4</v>
      </c>
      <c r="J54" s="84">
        <v>1.4</v>
      </c>
      <c r="K54" s="84">
        <v>0</v>
      </c>
      <c r="L54" s="84">
        <v>0</v>
      </c>
      <c r="M54" s="84">
        <v>2</v>
      </c>
    </row>
    <row r="55" spans="1:13">
      <c r="A55" s="91"/>
      <c r="B55" s="17" t="s">
        <v>269</v>
      </c>
      <c r="C55" s="23">
        <v>50</v>
      </c>
      <c r="D55" s="23">
        <v>3</v>
      </c>
      <c r="E55" s="23">
        <v>2.4</v>
      </c>
      <c r="F55" s="23">
        <v>37.5</v>
      </c>
      <c r="G55" s="23">
        <v>186</v>
      </c>
      <c r="H55" s="23">
        <v>11</v>
      </c>
      <c r="I55" s="23">
        <v>9</v>
      </c>
      <c r="J55" s="23">
        <v>0.8</v>
      </c>
      <c r="K55" s="23">
        <v>0.08</v>
      </c>
      <c r="L55" s="23">
        <v>0.02</v>
      </c>
      <c r="M55" s="23">
        <v>0</v>
      </c>
    </row>
    <row r="56" spans="1:13">
      <c r="A56" s="129" t="s">
        <v>214</v>
      </c>
      <c r="B56" s="129"/>
      <c r="C56" s="46"/>
      <c r="D56" s="35">
        <f>D53+D54+D55</f>
        <v>3.5</v>
      </c>
      <c r="E56" s="35">
        <f t="shared" ref="E56:M56" si="12">E53+E54+E55</f>
        <v>2.5</v>
      </c>
      <c r="F56" s="35">
        <f t="shared" si="12"/>
        <v>47.6</v>
      </c>
      <c r="G56" s="35">
        <f t="shared" si="12"/>
        <v>232</v>
      </c>
      <c r="H56" s="35">
        <f t="shared" si="12"/>
        <v>18</v>
      </c>
      <c r="I56" s="35">
        <f t="shared" si="12"/>
        <v>13</v>
      </c>
      <c r="J56" s="35">
        <f t="shared" si="12"/>
        <v>2.2000000000000002</v>
      </c>
      <c r="K56" s="35">
        <f t="shared" si="12"/>
        <v>0.08</v>
      </c>
      <c r="L56" s="35">
        <f t="shared" si="12"/>
        <v>0.02</v>
      </c>
      <c r="M56" s="35">
        <f t="shared" si="12"/>
        <v>2</v>
      </c>
    </row>
    <row r="57" spans="1:13">
      <c r="A57" s="129" t="s">
        <v>215</v>
      </c>
      <c r="B57" s="129"/>
      <c r="C57" s="46"/>
      <c r="D57" s="36">
        <f t="shared" ref="D57:M57" si="13">D56*100/D290</f>
        <v>43.209876543209866</v>
      </c>
      <c r="E57" s="36">
        <f t="shared" si="13"/>
        <v>27.777777777777779</v>
      </c>
      <c r="F57" s="36">
        <f t="shared" si="13"/>
        <v>121.58365261813537</v>
      </c>
      <c r="G57" s="36">
        <f t="shared" si="13"/>
        <v>85.925925925925924</v>
      </c>
      <c r="H57" s="36">
        <f t="shared" si="13"/>
        <v>13.333333333333334</v>
      </c>
      <c r="I57" s="36">
        <f t="shared" si="13"/>
        <v>43.333333333333336</v>
      </c>
      <c r="J57" s="36">
        <f t="shared" si="13"/>
        <v>146.66666666666669</v>
      </c>
      <c r="K57" s="36">
        <f t="shared" si="13"/>
        <v>59.259259259259252</v>
      </c>
      <c r="L57" s="36">
        <f t="shared" si="13"/>
        <v>13.333333333333334</v>
      </c>
      <c r="M57" s="36">
        <f t="shared" si="13"/>
        <v>26.666666666666668</v>
      </c>
    </row>
    <row r="58" spans="1:13">
      <c r="A58" s="109" t="s">
        <v>237</v>
      </c>
      <c r="B58" s="109"/>
      <c r="C58" s="109"/>
      <c r="D58" s="56">
        <f t="shared" ref="D58:M58" si="14">D40+D50+D56</f>
        <v>41.760000000000005</v>
      </c>
      <c r="E58" s="56">
        <f t="shared" si="14"/>
        <v>48.340000000000011</v>
      </c>
      <c r="F58" s="56">
        <f t="shared" si="14"/>
        <v>190.61999999999998</v>
      </c>
      <c r="G58" s="56">
        <f t="shared" si="14"/>
        <v>1361.22</v>
      </c>
      <c r="H58" s="56">
        <f t="shared" si="14"/>
        <v>347.7</v>
      </c>
      <c r="I58" s="56">
        <f t="shared" si="14"/>
        <v>152.32</v>
      </c>
      <c r="J58" s="56">
        <f t="shared" si="14"/>
        <v>7.7799999999999994</v>
      </c>
      <c r="K58" s="56">
        <f t="shared" si="14"/>
        <v>0.46</v>
      </c>
      <c r="L58" s="56">
        <f t="shared" si="14"/>
        <v>0.47499999999999998</v>
      </c>
      <c r="M58" s="56">
        <f t="shared" si="14"/>
        <v>24.41</v>
      </c>
    </row>
    <row r="59" spans="1:13">
      <c r="A59" s="109" t="s">
        <v>238</v>
      </c>
      <c r="B59" s="109"/>
      <c r="C59" s="109"/>
      <c r="D59" s="57">
        <f t="shared" ref="D59:M59" si="15">D58*100/D291</f>
        <v>103.11111111111113</v>
      </c>
      <c r="E59" s="57">
        <f t="shared" si="15"/>
        <v>107.42222222222225</v>
      </c>
      <c r="F59" s="57">
        <f t="shared" si="15"/>
        <v>97.379310344827573</v>
      </c>
      <c r="G59" s="57">
        <f t="shared" si="15"/>
        <v>100.83111111111111</v>
      </c>
      <c r="H59" s="57">
        <f t="shared" si="15"/>
        <v>51.511111111111113</v>
      </c>
      <c r="I59" s="57">
        <f t="shared" si="15"/>
        <v>101.54666666666667</v>
      </c>
      <c r="J59" s="57">
        <f t="shared" si="15"/>
        <v>103.73333333333332</v>
      </c>
      <c r="K59" s="57">
        <f t="shared" si="15"/>
        <v>68.148148148148138</v>
      </c>
      <c r="L59" s="57">
        <f t="shared" si="15"/>
        <v>63.333333333333336</v>
      </c>
      <c r="M59" s="57">
        <f t="shared" si="15"/>
        <v>65.093333333333334</v>
      </c>
    </row>
    <row r="60" spans="1:13">
      <c r="A60" s="123" t="s">
        <v>42</v>
      </c>
      <c r="B60" s="123"/>
      <c r="C60" s="123"/>
      <c r="D60" s="123"/>
      <c r="E60" s="123"/>
      <c r="F60" s="123"/>
      <c r="G60" s="123"/>
      <c r="H60" s="123"/>
      <c r="I60" s="123"/>
      <c r="J60" s="123"/>
      <c r="K60" s="128"/>
      <c r="L60" s="128"/>
      <c r="M60" s="123"/>
    </row>
    <row r="61" spans="1:13">
      <c r="A61" s="123" t="s">
        <v>18</v>
      </c>
      <c r="B61" s="123"/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</row>
    <row r="62" spans="1:13">
      <c r="A62" s="48" t="s">
        <v>473</v>
      </c>
      <c r="B62" s="20" t="s">
        <v>131</v>
      </c>
      <c r="C62" s="54" t="s">
        <v>449</v>
      </c>
      <c r="D62" s="18">
        <v>5.3</v>
      </c>
      <c r="E62" s="18">
        <v>5.6</v>
      </c>
      <c r="F62" s="18">
        <v>38</v>
      </c>
      <c r="G62" s="18">
        <v>222</v>
      </c>
      <c r="H62" s="18">
        <v>91.66</v>
      </c>
      <c r="I62" s="18">
        <v>14.68</v>
      </c>
      <c r="J62" s="18">
        <v>0.37</v>
      </c>
      <c r="K62" s="18">
        <v>0.06</v>
      </c>
      <c r="L62" s="18">
        <v>0.11</v>
      </c>
      <c r="M62" s="18">
        <v>0.38</v>
      </c>
    </row>
    <row r="63" spans="1:13">
      <c r="A63" s="95" t="s">
        <v>520</v>
      </c>
      <c r="B63" s="20" t="s">
        <v>521</v>
      </c>
      <c r="C63" s="54" t="s">
        <v>190</v>
      </c>
      <c r="D63" s="96">
        <v>0.09</v>
      </c>
      <c r="E63" s="96">
        <v>0.09</v>
      </c>
      <c r="F63" s="96">
        <v>24.84</v>
      </c>
      <c r="G63" s="96">
        <v>98.1</v>
      </c>
      <c r="H63" s="96">
        <v>7.63</v>
      </c>
      <c r="I63" s="96">
        <v>2.39</v>
      </c>
      <c r="J63" s="96">
        <v>0.63</v>
      </c>
      <c r="K63" s="96">
        <v>0.01</v>
      </c>
      <c r="L63" s="96">
        <v>0.01</v>
      </c>
      <c r="M63" s="96">
        <v>1.22</v>
      </c>
    </row>
    <row r="64" spans="1:13">
      <c r="A64" s="41" t="s">
        <v>327</v>
      </c>
      <c r="B64" s="29" t="s">
        <v>132</v>
      </c>
      <c r="C64" s="23">
        <v>40</v>
      </c>
      <c r="D64" s="23">
        <v>5.0999999999999996</v>
      </c>
      <c r="E64" s="23">
        <v>4.5999999999999996</v>
      </c>
      <c r="F64" s="23">
        <v>0.3</v>
      </c>
      <c r="G64" s="23">
        <v>63</v>
      </c>
      <c r="H64" s="23">
        <v>22</v>
      </c>
      <c r="I64" s="23">
        <v>4.8</v>
      </c>
      <c r="J64" s="23">
        <v>1</v>
      </c>
      <c r="K64" s="23">
        <v>0.3</v>
      </c>
      <c r="L64" s="23">
        <v>0</v>
      </c>
      <c r="M64" s="23">
        <v>0</v>
      </c>
    </row>
    <row r="65" spans="1:16">
      <c r="A65" s="41"/>
      <c r="B65" s="25" t="s">
        <v>28</v>
      </c>
      <c r="C65" s="26">
        <v>40</v>
      </c>
      <c r="D65" s="23">
        <v>2.72</v>
      </c>
      <c r="E65" s="23">
        <v>0.48</v>
      </c>
      <c r="F65" s="23">
        <v>18.559999999999999</v>
      </c>
      <c r="G65" s="23">
        <v>86</v>
      </c>
      <c r="H65" s="23">
        <v>12</v>
      </c>
      <c r="I65" s="23">
        <v>18.399999999999999</v>
      </c>
      <c r="J65" s="23">
        <v>0.92</v>
      </c>
      <c r="K65" s="23">
        <v>0.06</v>
      </c>
      <c r="L65" s="23">
        <v>0.04</v>
      </c>
      <c r="M65" s="23">
        <v>0</v>
      </c>
    </row>
    <row r="66" spans="1:16">
      <c r="A66" s="47"/>
      <c r="B66" s="19"/>
      <c r="C66" s="21"/>
      <c r="D66" s="18"/>
      <c r="E66" s="18"/>
      <c r="F66" s="18"/>
      <c r="G66" s="18"/>
      <c r="H66" s="18"/>
      <c r="I66" s="18"/>
      <c r="J66" s="18"/>
      <c r="K66" s="18"/>
      <c r="L66" s="18"/>
      <c r="M66" s="18"/>
    </row>
    <row r="67" spans="1:16">
      <c r="A67" s="48"/>
      <c r="B67" s="19"/>
      <c r="C67" s="54"/>
      <c r="D67" s="18"/>
      <c r="E67" s="18"/>
      <c r="F67" s="18"/>
      <c r="G67" s="18"/>
      <c r="H67" s="18"/>
      <c r="I67" s="18"/>
      <c r="J67" s="18"/>
      <c r="K67" s="18"/>
      <c r="L67" s="18"/>
      <c r="M67" s="18"/>
    </row>
    <row r="68" spans="1:16">
      <c r="A68" s="129" t="s">
        <v>193</v>
      </c>
      <c r="B68" s="129"/>
      <c r="C68" s="46"/>
      <c r="D68" s="35">
        <f>D62+D63+D64+D65+D66+D67</f>
        <v>13.209999999999999</v>
      </c>
      <c r="E68" s="35">
        <f t="shared" ref="E68:M68" si="16">E62+E63+E64+E65+E66+E67</f>
        <v>10.77</v>
      </c>
      <c r="F68" s="35">
        <f t="shared" si="16"/>
        <v>81.7</v>
      </c>
      <c r="G68" s="35">
        <f t="shared" si="16"/>
        <v>469.1</v>
      </c>
      <c r="H68" s="35">
        <f t="shared" si="16"/>
        <v>133.29</v>
      </c>
      <c r="I68" s="35">
        <f t="shared" si="16"/>
        <v>40.269999999999996</v>
      </c>
      <c r="J68" s="35">
        <f t="shared" si="16"/>
        <v>2.92</v>
      </c>
      <c r="K68" s="35">
        <f t="shared" si="16"/>
        <v>0.43</v>
      </c>
      <c r="L68" s="35">
        <f t="shared" si="16"/>
        <v>0.16</v>
      </c>
      <c r="M68" s="35">
        <f t="shared" si="16"/>
        <v>1.6</v>
      </c>
    </row>
    <row r="69" spans="1:16">
      <c r="A69" s="129" t="s">
        <v>194</v>
      </c>
      <c r="B69" s="129"/>
      <c r="C69" s="46"/>
      <c r="D69" s="36">
        <f t="shared" ref="D69:M69" si="17">D68*100/D288</f>
        <v>97.851851851851848</v>
      </c>
      <c r="E69" s="36">
        <f t="shared" si="17"/>
        <v>71.8</v>
      </c>
      <c r="F69" s="36">
        <f t="shared" si="17"/>
        <v>125.21072796934865</v>
      </c>
      <c r="G69" s="36">
        <f t="shared" si="17"/>
        <v>104.24444444444444</v>
      </c>
      <c r="H69" s="36">
        <f t="shared" si="17"/>
        <v>59.24</v>
      </c>
      <c r="I69" s="36">
        <f t="shared" si="17"/>
        <v>80.539999999999992</v>
      </c>
      <c r="J69" s="36">
        <f t="shared" si="17"/>
        <v>116.8</v>
      </c>
      <c r="K69" s="36">
        <f t="shared" si="17"/>
        <v>191.11111111111109</v>
      </c>
      <c r="L69" s="36">
        <f t="shared" si="17"/>
        <v>64</v>
      </c>
      <c r="M69" s="36">
        <f t="shared" si="17"/>
        <v>12.8</v>
      </c>
    </row>
    <row r="70" spans="1:16">
      <c r="A70" s="119" t="s">
        <v>118</v>
      </c>
      <c r="B70" s="119"/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</row>
    <row r="71" spans="1:16">
      <c r="A71" s="100" t="s">
        <v>261</v>
      </c>
      <c r="B71" s="20" t="s">
        <v>93</v>
      </c>
      <c r="C71" s="54" t="s">
        <v>196</v>
      </c>
      <c r="D71" s="23">
        <v>0.9</v>
      </c>
      <c r="E71" s="23">
        <v>2.7</v>
      </c>
      <c r="F71" s="23">
        <v>6.6</v>
      </c>
      <c r="G71" s="23">
        <v>54</v>
      </c>
      <c r="H71" s="23">
        <v>22.86</v>
      </c>
      <c r="I71" s="23">
        <v>11.72</v>
      </c>
      <c r="J71" s="23">
        <v>0.56999999999999995</v>
      </c>
      <c r="K71" s="23">
        <v>0.02</v>
      </c>
      <c r="L71" s="23">
        <v>0.02</v>
      </c>
      <c r="M71" s="23">
        <v>8.2200000000000006</v>
      </c>
    </row>
    <row r="72" spans="1:16">
      <c r="A72" s="48" t="s">
        <v>197</v>
      </c>
      <c r="B72" s="20" t="s">
        <v>134</v>
      </c>
      <c r="C72" s="54" t="s">
        <v>198</v>
      </c>
      <c r="D72" s="18">
        <v>1.2</v>
      </c>
      <c r="E72" s="18">
        <v>3.48</v>
      </c>
      <c r="F72" s="18">
        <v>8.4</v>
      </c>
      <c r="G72" s="18">
        <v>69.599999999999994</v>
      </c>
      <c r="H72" s="18">
        <v>21.24</v>
      </c>
      <c r="I72" s="18">
        <v>14.65</v>
      </c>
      <c r="J72" s="18">
        <v>0.7</v>
      </c>
      <c r="K72" s="18">
        <v>0.02</v>
      </c>
      <c r="L72" s="18">
        <v>0.04</v>
      </c>
      <c r="M72" s="18">
        <v>5.74</v>
      </c>
    </row>
    <row r="73" spans="1:16">
      <c r="A73" s="52" t="s">
        <v>277</v>
      </c>
      <c r="B73" s="20" t="s">
        <v>46</v>
      </c>
      <c r="C73" s="54" t="s">
        <v>36</v>
      </c>
      <c r="D73" s="23">
        <v>5.5</v>
      </c>
      <c r="E73" s="23">
        <v>4.2</v>
      </c>
      <c r="F73" s="23">
        <v>33.299999999999997</v>
      </c>
      <c r="G73" s="23">
        <v>196</v>
      </c>
      <c r="H73" s="23">
        <v>9.31</v>
      </c>
      <c r="I73" s="23">
        <v>7.31</v>
      </c>
      <c r="J73" s="23">
        <v>0.74</v>
      </c>
      <c r="K73" s="23">
        <v>0.06</v>
      </c>
      <c r="L73" s="23">
        <v>0.02</v>
      </c>
      <c r="M73" s="23">
        <v>0</v>
      </c>
    </row>
    <row r="74" spans="1:16" ht="15.75" customHeight="1">
      <c r="A74" s="52" t="s">
        <v>423</v>
      </c>
      <c r="B74" s="20" t="s">
        <v>58</v>
      </c>
      <c r="C74" s="54" t="s">
        <v>319</v>
      </c>
      <c r="D74" s="63">
        <v>9.94</v>
      </c>
      <c r="E74" s="63">
        <v>8.1199999999999992</v>
      </c>
      <c r="F74" s="63">
        <v>8.4</v>
      </c>
      <c r="G74" s="63">
        <v>145.6</v>
      </c>
      <c r="H74" s="63">
        <v>30.34</v>
      </c>
      <c r="I74" s="63">
        <v>20.71</v>
      </c>
      <c r="J74" s="63">
        <v>0.94</v>
      </c>
      <c r="K74" s="63">
        <v>0.06</v>
      </c>
      <c r="L74" s="63">
        <v>0.1</v>
      </c>
      <c r="M74" s="63">
        <v>2.52</v>
      </c>
    </row>
    <row r="75" spans="1:16">
      <c r="A75" s="48" t="s">
        <v>212</v>
      </c>
      <c r="B75" s="20" t="s">
        <v>83</v>
      </c>
      <c r="C75" s="54" t="s">
        <v>190</v>
      </c>
      <c r="D75" s="18">
        <v>0.12</v>
      </c>
      <c r="E75" s="18">
        <v>0.03</v>
      </c>
      <c r="F75" s="18">
        <v>5.52</v>
      </c>
      <c r="G75" s="18">
        <v>21.6</v>
      </c>
      <c r="H75" s="18">
        <v>0.15</v>
      </c>
      <c r="I75" s="18">
        <v>0</v>
      </c>
      <c r="J75" s="18">
        <v>0.01</v>
      </c>
      <c r="K75" s="18">
        <v>0</v>
      </c>
      <c r="L75" s="18">
        <v>0</v>
      </c>
      <c r="M75" s="18">
        <v>0</v>
      </c>
    </row>
    <row r="76" spans="1:16">
      <c r="A76" s="48"/>
      <c r="B76" s="25" t="s">
        <v>28</v>
      </c>
      <c r="C76" s="8">
        <v>30</v>
      </c>
      <c r="D76" s="18">
        <v>2.04</v>
      </c>
      <c r="E76" s="18">
        <v>0.36</v>
      </c>
      <c r="F76" s="18">
        <v>13.92</v>
      </c>
      <c r="G76" s="18">
        <v>64.5</v>
      </c>
      <c r="H76" s="18">
        <v>9</v>
      </c>
      <c r="I76" s="18">
        <v>13.8</v>
      </c>
      <c r="J76" s="18">
        <v>0.69</v>
      </c>
      <c r="K76" s="18">
        <v>4.8000000000000001E-2</v>
      </c>
      <c r="L76" s="18">
        <v>2.7E-2</v>
      </c>
      <c r="M76" s="18">
        <v>0</v>
      </c>
    </row>
    <row r="77" spans="1:16">
      <c r="A77" s="41"/>
      <c r="B77" s="20" t="s">
        <v>51</v>
      </c>
      <c r="C77" s="21">
        <v>20</v>
      </c>
      <c r="D77" s="23">
        <v>1.52</v>
      </c>
      <c r="E77" s="23">
        <v>0.18</v>
      </c>
      <c r="F77" s="23">
        <v>9.94</v>
      </c>
      <c r="G77" s="23">
        <v>45.2</v>
      </c>
      <c r="H77" s="23">
        <v>5.2</v>
      </c>
      <c r="I77" s="23">
        <v>7</v>
      </c>
      <c r="J77" s="23">
        <v>0.32</v>
      </c>
      <c r="K77" s="23">
        <v>0.03</v>
      </c>
      <c r="L77" s="23">
        <v>0.02</v>
      </c>
      <c r="M77" s="23">
        <v>0</v>
      </c>
      <c r="P77" s="65"/>
    </row>
    <row r="78" spans="1:16">
      <c r="A78" s="129" t="s">
        <v>206</v>
      </c>
      <c r="B78" s="129"/>
      <c r="C78" s="46"/>
      <c r="D78" s="35">
        <f>D71+D72+D73+D74+D75+D76+D77</f>
        <v>21.22</v>
      </c>
      <c r="E78" s="35">
        <f t="shared" ref="E78:M78" si="18">E71+E72+E73+E74+E75+E76+E77</f>
        <v>19.07</v>
      </c>
      <c r="F78" s="35">
        <f t="shared" si="18"/>
        <v>86.08</v>
      </c>
      <c r="G78" s="35">
        <f t="shared" si="18"/>
        <v>596.50000000000011</v>
      </c>
      <c r="H78" s="35">
        <f t="shared" si="18"/>
        <v>98.100000000000009</v>
      </c>
      <c r="I78" s="35">
        <f t="shared" si="18"/>
        <v>75.19</v>
      </c>
      <c r="J78" s="35">
        <f t="shared" si="18"/>
        <v>3.9699999999999993</v>
      </c>
      <c r="K78" s="35">
        <f t="shared" si="18"/>
        <v>0.23800000000000002</v>
      </c>
      <c r="L78" s="35">
        <f t="shared" si="18"/>
        <v>0.22699999999999998</v>
      </c>
      <c r="M78" s="35">
        <f t="shared" si="18"/>
        <v>16.48</v>
      </c>
    </row>
    <row r="79" spans="1:16">
      <c r="A79" s="129" t="s">
        <v>207</v>
      </c>
      <c r="B79" s="129"/>
      <c r="C79" s="46"/>
      <c r="D79" s="36">
        <f t="shared" ref="D79:M79" si="19">D78*100/D289</f>
        <v>112.27513227513226</v>
      </c>
      <c r="E79" s="36">
        <f t="shared" si="19"/>
        <v>90.80952380952381</v>
      </c>
      <c r="F79" s="36">
        <f t="shared" si="19"/>
        <v>94.230979748221131</v>
      </c>
      <c r="G79" s="36">
        <f t="shared" si="19"/>
        <v>94.682539682539712</v>
      </c>
      <c r="H79" s="36">
        <f t="shared" si="19"/>
        <v>31.142857142857142</v>
      </c>
      <c r="I79" s="36">
        <f t="shared" si="19"/>
        <v>107.41428571428571</v>
      </c>
      <c r="J79" s="36">
        <f t="shared" si="19"/>
        <v>113.42857142857142</v>
      </c>
      <c r="K79" s="36">
        <f t="shared" si="19"/>
        <v>75.555555555555543</v>
      </c>
      <c r="L79" s="36">
        <f t="shared" si="19"/>
        <v>64.857142857142847</v>
      </c>
      <c r="M79" s="36">
        <f t="shared" si="19"/>
        <v>94.171428571428578</v>
      </c>
    </row>
    <row r="80" spans="1:16">
      <c r="A80" s="123" t="s">
        <v>208</v>
      </c>
      <c r="B80" s="123"/>
      <c r="C80" s="123"/>
      <c r="D80" s="123"/>
      <c r="E80" s="123"/>
      <c r="F80" s="123"/>
      <c r="G80" s="123"/>
      <c r="H80" s="123"/>
      <c r="I80" s="123"/>
      <c r="J80" s="123"/>
      <c r="K80" s="123"/>
      <c r="L80" s="123"/>
      <c r="M80" s="123"/>
    </row>
    <row r="81" spans="1:13">
      <c r="A81" s="47"/>
      <c r="B81" s="17" t="s">
        <v>251</v>
      </c>
      <c r="C81" s="18">
        <v>20</v>
      </c>
      <c r="D81" s="63">
        <v>1.1599999999999999</v>
      </c>
      <c r="E81" s="63">
        <v>3.16</v>
      </c>
      <c r="F81" s="63">
        <v>13.12</v>
      </c>
      <c r="G81" s="63">
        <v>88.2</v>
      </c>
      <c r="H81" s="63">
        <v>11.2</v>
      </c>
      <c r="I81" s="63">
        <v>13.6</v>
      </c>
      <c r="J81" s="63">
        <v>0.92</v>
      </c>
      <c r="K81" s="63">
        <v>0.11</v>
      </c>
      <c r="L81" s="63">
        <v>0.09</v>
      </c>
      <c r="M81" s="63">
        <v>0</v>
      </c>
    </row>
    <row r="82" spans="1:13">
      <c r="A82" s="53"/>
      <c r="B82" s="17" t="s">
        <v>306</v>
      </c>
      <c r="C82" s="63">
        <v>200</v>
      </c>
      <c r="D82" s="27">
        <v>5.6</v>
      </c>
      <c r="E82" s="27">
        <v>5</v>
      </c>
      <c r="F82" s="27">
        <v>20.399999999999999</v>
      </c>
      <c r="G82" s="27">
        <v>152</v>
      </c>
      <c r="H82" s="27">
        <v>230</v>
      </c>
      <c r="I82" s="27">
        <v>22</v>
      </c>
      <c r="J82" s="27">
        <v>0.08</v>
      </c>
      <c r="K82" s="27">
        <v>0.09</v>
      </c>
      <c r="L82" s="27">
        <v>0.47</v>
      </c>
      <c r="M82" s="27">
        <v>1.6</v>
      </c>
    </row>
    <row r="83" spans="1:13">
      <c r="A83" s="48"/>
      <c r="B83" s="20"/>
      <c r="C83" s="21"/>
      <c r="D83" s="18"/>
      <c r="E83" s="18"/>
      <c r="F83" s="18"/>
      <c r="G83" s="18"/>
      <c r="H83" s="18"/>
      <c r="I83" s="18"/>
      <c r="J83" s="18"/>
      <c r="K83" s="18"/>
      <c r="L83" s="18"/>
      <c r="M83" s="18"/>
    </row>
    <row r="84" spans="1:13">
      <c r="A84" s="129" t="s">
        <v>214</v>
      </c>
      <c r="B84" s="129"/>
      <c r="C84" s="46"/>
      <c r="D84" s="35">
        <f>D81+D82+D83</f>
        <v>6.76</v>
      </c>
      <c r="E84" s="35">
        <f t="shared" ref="E84:M84" si="20">E81+E82+E83</f>
        <v>8.16</v>
      </c>
      <c r="F84" s="35">
        <f t="shared" si="20"/>
        <v>33.519999999999996</v>
      </c>
      <c r="G84" s="35">
        <f t="shared" si="20"/>
        <v>240.2</v>
      </c>
      <c r="H84" s="35">
        <f t="shared" si="20"/>
        <v>241.2</v>
      </c>
      <c r="I84" s="35">
        <f t="shared" si="20"/>
        <v>35.6</v>
      </c>
      <c r="J84" s="35">
        <f t="shared" si="20"/>
        <v>1</v>
      </c>
      <c r="K84" s="35">
        <f t="shared" si="20"/>
        <v>0.2</v>
      </c>
      <c r="L84" s="35">
        <f t="shared" si="20"/>
        <v>0.55999999999999994</v>
      </c>
      <c r="M84" s="35">
        <f t="shared" si="20"/>
        <v>1.6</v>
      </c>
    </row>
    <row r="85" spans="1:13">
      <c r="A85" s="129" t="s">
        <v>215</v>
      </c>
      <c r="B85" s="129"/>
      <c r="C85" s="46"/>
      <c r="D85" s="36">
        <f t="shared" ref="D85:M85" si="21">D84*100/D290</f>
        <v>83.45679012345677</v>
      </c>
      <c r="E85" s="36">
        <f t="shared" si="21"/>
        <v>90.666666666666671</v>
      </c>
      <c r="F85" s="36">
        <f t="shared" si="21"/>
        <v>85.619412515964228</v>
      </c>
      <c r="G85" s="36">
        <f t="shared" si="21"/>
        <v>88.962962962962962</v>
      </c>
      <c r="H85" s="36">
        <f t="shared" si="21"/>
        <v>178.66666666666666</v>
      </c>
      <c r="I85" s="36">
        <f t="shared" si="21"/>
        <v>118.66666666666667</v>
      </c>
      <c r="J85" s="36">
        <f t="shared" si="21"/>
        <v>66.666666666666671</v>
      </c>
      <c r="K85" s="36">
        <f t="shared" si="21"/>
        <v>148.14814814814815</v>
      </c>
      <c r="L85" s="36">
        <f t="shared" si="21"/>
        <v>373.33333333333331</v>
      </c>
      <c r="M85" s="36">
        <f t="shared" si="21"/>
        <v>21.333333333333332</v>
      </c>
    </row>
    <row r="86" spans="1:13">
      <c r="A86" s="109" t="s">
        <v>253</v>
      </c>
      <c r="B86" s="109"/>
      <c r="C86" s="109"/>
      <c r="D86" s="56">
        <f t="shared" ref="D86:M86" si="22">D68+D78+D84</f>
        <v>41.19</v>
      </c>
      <c r="E86" s="56">
        <f t="shared" si="22"/>
        <v>38</v>
      </c>
      <c r="F86" s="56">
        <f t="shared" si="22"/>
        <v>201.3</v>
      </c>
      <c r="G86" s="56">
        <f t="shared" si="22"/>
        <v>1305.8000000000002</v>
      </c>
      <c r="H86" s="56">
        <f t="shared" si="22"/>
        <v>472.59</v>
      </c>
      <c r="I86" s="56">
        <f t="shared" si="22"/>
        <v>151.06</v>
      </c>
      <c r="J86" s="56">
        <f t="shared" si="22"/>
        <v>7.8899999999999988</v>
      </c>
      <c r="K86" s="56">
        <f t="shared" si="22"/>
        <v>0.8680000000000001</v>
      </c>
      <c r="L86" s="56">
        <f t="shared" si="22"/>
        <v>0.94699999999999995</v>
      </c>
      <c r="M86" s="56">
        <f t="shared" si="22"/>
        <v>19.680000000000003</v>
      </c>
    </row>
    <row r="87" spans="1:13">
      <c r="A87" s="109" t="s">
        <v>254</v>
      </c>
      <c r="B87" s="109"/>
      <c r="C87" s="109"/>
      <c r="D87" s="57">
        <f t="shared" ref="D87:M87" si="23">D86*100/D291</f>
        <v>101.70370370370371</v>
      </c>
      <c r="E87" s="57">
        <f t="shared" si="23"/>
        <v>84.444444444444443</v>
      </c>
      <c r="F87" s="57">
        <f t="shared" si="23"/>
        <v>102.83524904214559</v>
      </c>
      <c r="G87" s="57">
        <f t="shared" si="23"/>
        <v>96.725925925925935</v>
      </c>
      <c r="H87" s="57">
        <f t="shared" si="23"/>
        <v>70.013333333333335</v>
      </c>
      <c r="I87" s="57">
        <f t="shared" si="23"/>
        <v>100.70666666666666</v>
      </c>
      <c r="J87" s="57">
        <f t="shared" si="23"/>
        <v>105.19999999999999</v>
      </c>
      <c r="K87" s="57">
        <f t="shared" si="23"/>
        <v>128.59259259259261</v>
      </c>
      <c r="L87" s="57">
        <f t="shared" si="23"/>
        <v>126.26666666666665</v>
      </c>
      <c r="M87" s="57">
        <f t="shared" si="23"/>
        <v>52.480000000000004</v>
      </c>
    </row>
    <row r="88" spans="1:13">
      <c r="A88" s="123" t="s">
        <v>52</v>
      </c>
      <c r="B88" s="123"/>
      <c r="C88" s="123"/>
      <c r="D88" s="123"/>
      <c r="E88" s="123"/>
      <c r="F88" s="123"/>
      <c r="G88" s="123"/>
      <c r="H88" s="123"/>
      <c r="I88" s="123"/>
      <c r="J88" s="123"/>
      <c r="K88" s="128"/>
      <c r="L88" s="128"/>
      <c r="M88" s="123"/>
    </row>
    <row r="89" spans="1:13">
      <c r="A89" s="123" t="s">
        <v>18</v>
      </c>
      <c r="B89" s="123"/>
      <c r="C89" s="123"/>
      <c r="D89" s="123"/>
      <c r="E89" s="123"/>
      <c r="F89" s="123"/>
      <c r="G89" s="123"/>
      <c r="H89" s="123"/>
      <c r="I89" s="123"/>
      <c r="J89" s="123"/>
      <c r="K89" s="123"/>
      <c r="L89" s="123"/>
      <c r="M89" s="123"/>
    </row>
    <row r="90" spans="1:13">
      <c r="A90" s="52" t="s">
        <v>218</v>
      </c>
      <c r="B90" s="20" t="s">
        <v>219</v>
      </c>
      <c r="C90" s="54" t="s">
        <v>135</v>
      </c>
      <c r="D90" s="63">
        <v>6.72</v>
      </c>
      <c r="E90" s="63">
        <v>7.92</v>
      </c>
      <c r="F90" s="63">
        <v>31.68</v>
      </c>
      <c r="G90" s="63">
        <v>224.4</v>
      </c>
      <c r="H90" s="63">
        <v>116.28</v>
      </c>
      <c r="I90" s="63">
        <v>40.44</v>
      </c>
      <c r="J90" s="63">
        <v>1.05</v>
      </c>
      <c r="K90" s="63">
        <v>0.15</v>
      </c>
      <c r="L90" s="63">
        <v>0.14000000000000001</v>
      </c>
      <c r="M90" s="63">
        <v>0.48</v>
      </c>
    </row>
    <row r="91" spans="1:13">
      <c r="A91" s="52" t="s">
        <v>220</v>
      </c>
      <c r="B91" s="20" t="s">
        <v>61</v>
      </c>
      <c r="C91" s="54" t="s">
        <v>190</v>
      </c>
      <c r="D91" s="63">
        <v>2.52</v>
      </c>
      <c r="E91" s="63">
        <v>2.52</v>
      </c>
      <c r="F91" s="63">
        <v>13.2</v>
      </c>
      <c r="G91" s="63">
        <v>84</v>
      </c>
      <c r="H91" s="63">
        <v>127.03</v>
      </c>
      <c r="I91" s="63">
        <v>14.62</v>
      </c>
      <c r="J91" s="63">
        <v>0.13</v>
      </c>
      <c r="K91" s="63">
        <v>0.04</v>
      </c>
      <c r="L91" s="63">
        <v>0.14000000000000001</v>
      </c>
      <c r="M91" s="63">
        <v>0.62</v>
      </c>
    </row>
    <row r="92" spans="1:13">
      <c r="A92" s="48"/>
      <c r="B92" s="20" t="s">
        <v>51</v>
      </c>
      <c r="C92" s="21">
        <v>40</v>
      </c>
      <c r="D92" s="18">
        <v>3.04</v>
      </c>
      <c r="E92" s="18">
        <v>0.36</v>
      </c>
      <c r="F92" s="18">
        <v>19.88</v>
      </c>
      <c r="G92" s="18">
        <v>90.4</v>
      </c>
      <c r="H92" s="18">
        <v>10.4</v>
      </c>
      <c r="I92" s="18">
        <v>14</v>
      </c>
      <c r="J92" s="18">
        <v>0.64</v>
      </c>
      <c r="K92" s="18">
        <v>0.06</v>
      </c>
      <c r="L92" s="18">
        <v>0.03</v>
      </c>
      <c r="M92" s="18">
        <v>0</v>
      </c>
    </row>
    <row r="93" spans="1:13">
      <c r="A93" s="48" t="s">
        <v>221</v>
      </c>
      <c r="B93" s="20" t="s">
        <v>117</v>
      </c>
      <c r="C93" s="21">
        <v>5</v>
      </c>
      <c r="D93" s="18">
        <v>7.0000000000000007E-2</v>
      </c>
      <c r="E93" s="18">
        <v>3.63</v>
      </c>
      <c r="F93" s="18">
        <v>0.05</v>
      </c>
      <c r="G93" s="18">
        <v>33.049999999999997</v>
      </c>
      <c r="H93" s="18">
        <v>1.2</v>
      </c>
      <c r="I93" s="18">
        <v>0.15</v>
      </c>
      <c r="J93" s="18">
        <v>0.01</v>
      </c>
      <c r="K93" s="18">
        <v>0</v>
      </c>
      <c r="L93" s="18">
        <v>0</v>
      </c>
      <c r="M93" s="18">
        <v>0</v>
      </c>
    </row>
    <row r="94" spans="1:13">
      <c r="A94" s="48"/>
      <c r="B94" s="19"/>
      <c r="C94" s="54"/>
      <c r="D94" s="18"/>
      <c r="E94" s="18"/>
      <c r="F94" s="18"/>
      <c r="G94" s="18"/>
      <c r="H94" s="18"/>
      <c r="I94" s="18"/>
      <c r="J94" s="18"/>
      <c r="K94" s="18"/>
      <c r="L94" s="18"/>
      <c r="M94" s="18"/>
    </row>
    <row r="95" spans="1:13">
      <c r="A95" s="48"/>
      <c r="B95" s="19"/>
      <c r="C95" s="54"/>
      <c r="D95" s="18"/>
      <c r="E95" s="18"/>
      <c r="F95" s="18"/>
      <c r="G95" s="18"/>
      <c r="H95" s="18"/>
      <c r="I95" s="18"/>
      <c r="J95" s="18"/>
      <c r="K95" s="18"/>
      <c r="L95" s="18"/>
      <c r="M95" s="18"/>
    </row>
    <row r="96" spans="1:13">
      <c r="A96" s="129" t="s">
        <v>193</v>
      </c>
      <c r="B96" s="129"/>
      <c r="C96" s="46"/>
      <c r="D96" s="35">
        <f>D90+D91+D92+D93+D94+D95</f>
        <v>12.350000000000001</v>
      </c>
      <c r="E96" s="35">
        <f t="shared" ref="E96:M96" si="24">E90+E91+E92+E93+E94+E95</f>
        <v>14.43</v>
      </c>
      <c r="F96" s="35">
        <f t="shared" si="24"/>
        <v>64.809999999999988</v>
      </c>
      <c r="G96" s="35">
        <f t="shared" si="24"/>
        <v>431.84999999999997</v>
      </c>
      <c r="H96" s="35">
        <f t="shared" si="24"/>
        <v>254.91</v>
      </c>
      <c r="I96" s="35">
        <f t="shared" si="24"/>
        <v>69.210000000000008</v>
      </c>
      <c r="J96" s="35">
        <f t="shared" si="24"/>
        <v>1.8300000000000003</v>
      </c>
      <c r="K96" s="35">
        <f t="shared" si="24"/>
        <v>0.25</v>
      </c>
      <c r="L96" s="35">
        <f t="shared" si="24"/>
        <v>0.31000000000000005</v>
      </c>
      <c r="M96" s="35">
        <f t="shared" si="24"/>
        <v>1.1000000000000001</v>
      </c>
    </row>
    <row r="97" spans="1:13">
      <c r="A97" s="129" t="s">
        <v>194</v>
      </c>
      <c r="B97" s="129"/>
      <c r="C97" s="46"/>
      <c r="D97" s="36">
        <f t="shared" ref="D97:M97" si="25">D96*100/D288</f>
        <v>91.481481481481495</v>
      </c>
      <c r="E97" s="36">
        <f t="shared" si="25"/>
        <v>96.2</v>
      </c>
      <c r="F97" s="36">
        <f t="shared" si="25"/>
        <v>99.325670498084278</v>
      </c>
      <c r="G97" s="36">
        <f t="shared" si="25"/>
        <v>95.966666666666669</v>
      </c>
      <c r="H97" s="36">
        <f t="shared" si="25"/>
        <v>113.29333333333334</v>
      </c>
      <c r="I97" s="36">
        <f t="shared" si="25"/>
        <v>138.42000000000002</v>
      </c>
      <c r="J97" s="36">
        <f t="shared" si="25"/>
        <v>73.200000000000017</v>
      </c>
      <c r="K97" s="36">
        <f t="shared" si="25"/>
        <v>111.1111111111111</v>
      </c>
      <c r="L97" s="36">
        <f t="shared" si="25"/>
        <v>124.00000000000003</v>
      </c>
      <c r="M97" s="36">
        <f t="shared" si="25"/>
        <v>8.8000000000000007</v>
      </c>
    </row>
    <row r="98" spans="1:13">
      <c r="A98" s="119" t="s">
        <v>118</v>
      </c>
      <c r="B98" s="119"/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</row>
    <row r="99" spans="1:13">
      <c r="A99" s="100" t="s">
        <v>313</v>
      </c>
      <c r="B99" s="40" t="s">
        <v>314</v>
      </c>
      <c r="C99" s="54" t="s">
        <v>196</v>
      </c>
      <c r="D99" s="101">
        <v>1.35</v>
      </c>
      <c r="E99" s="101">
        <v>2.7</v>
      </c>
      <c r="F99" s="101">
        <v>6.15</v>
      </c>
      <c r="G99" s="101">
        <v>54</v>
      </c>
      <c r="H99" s="101">
        <v>35.299999999999997</v>
      </c>
      <c r="I99" s="101">
        <v>12.32</v>
      </c>
      <c r="J99" s="101">
        <v>0.45</v>
      </c>
      <c r="K99" s="101">
        <v>0.02</v>
      </c>
      <c r="L99" s="101">
        <v>0.03</v>
      </c>
      <c r="M99" s="101">
        <v>12.99</v>
      </c>
    </row>
    <row r="100" spans="1:13">
      <c r="A100" s="52" t="s">
        <v>380</v>
      </c>
      <c r="B100" s="20" t="s">
        <v>141</v>
      </c>
      <c r="C100" s="54" t="s">
        <v>190</v>
      </c>
      <c r="D100" s="63">
        <v>4.2300000000000004</v>
      </c>
      <c r="E100" s="63">
        <v>6.93</v>
      </c>
      <c r="F100" s="63">
        <v>11.88</v>
      </c>
      <c r="G100" s="63">
        <v>126.9</v>
      </c>
      <c r="H100" s="63">
        <v>118.13</v>
      </c>
      <c r="I100" s="63">
        <v>23.9</v>
      </c>
      <c r="J100" s="63">
        <v>0.56000000000000005</v>
      </c>
      <c r="K100" s="63">
        <v>7.0000000000000007E-2</v>
      </c>
      <c r="L100" s="63">
        <v>0.15</v>
      </c>
      <c r="M100" s="63">
        <v>5.9</v>
      </c>
    </row>
    <row r="101" spans="1:13">
      <c r="A101" s="52" t="s">
        <v>227</v>
      </c>
      <c r="B101" s="20" t="s">
        <v>228</v>
      </c>
      <c r="C101" s="54" t="s">
        <v>229</v>
      </c>
      <c r="D101" s="63">
        <v>3.21</v>
      </c>
      <c r="E101" s="63">
        <v>3.12</v>
      </c>
      <c r="F101" s="63">
        <v>32.590000000000003</v>
      </c>
      <c r="G101" s="63">
        <v>174</v>
      </c>
      <c r="H101" s="63">
        <v>47.93</v>
      </c>
      <c r="I101" s="63">
        <v>52.35</v>
      </c>
      <c r="J101" s="63">
        <v>1.05</v>
      </c>
      <c r="K101" s="63">
        <v>0.06</v>
      </c>
      <c r="L101" s="63">
        <v>0.05</v>
      </c>
      <c r="M101" s="63">
        <v>7.35</v>
      </c>
    </row>
    <row r="102" spans="1:13">
      <c r="A102" s="52" t="s">
        <v>201</v>
      </c>
      <c r="B102" s="20" t="s">
        <v>202</v>
      </c>
      <c r="C102" s="54" t="s">
        <v>203</v>
      </c>
      <c r="D102" s="63">
        <v>10.5</v>
      </c>
      <c r="E102" s="63">
        <v>14.84</v>
      </c>
      <c r="F102" s="63">
        <v>10.64</v>
      </c>
      <c r="G102" s="63">
        <v>219.8</v>
      </c>
      <c r="H102" s="63">
        <v>15.3</v>
      </c>
      <c r="I102" s="63">
        <v>15.76</v>
      </c>
      <c r="J102" s="63">
        <v>1.25</v>
      </c>
      <c r="K102" s="63">
        <v>0.06</v>
      </c>
      <c r="L102" s="63">
        <v>7.0000000000000007E-2</v>
      </c>
      <c r="M102" s="63">
        <v>0.28000000000000003</v>
      </c>
    </row>
    <row r="103" spans="1:13">
      <c r="A103" s="48" t="s">
        <v>204</v>
      </c>
      <c r="B103" s="20" t="s">
        <v>205</v>
      </c>
      <c r="C103" s="54" t="s">
        <v>190</v>
      </c>
      <c r="D103" s="18">
        <v>0.84</v>
      </c>
      <c r="E103" s="18">
        <v>0.05</v>
      </c>
      <c r="F103" s="18">
        <v>24.72</v>
      </c>
      <c r="G103" s="18">
        <v>98.4</v>
      </c>
      <c r="H103" s="18">
        <v>25.82</v>
      </c>
      <c r="I103" s="18">
        <v>16.440000000000001</v>
      </c>
      <c r="J103" s="18">
        <v>0.55000000000000004</v>
      </c>
      <c r="K103" s="18">
        <v>0.01</v>
      </c>
      <c r="L103" s="18">
        <v>0.02</v>
      </c>
      <c r="M103" s="18">
        <v>0.28999999999999998</v>
      </c>
    </row>
    <row r="104" spans="1:13">
      <c r="A104" s="41"/>
      <c r="B104" s="25" t="s">
        <v>28</v>
      </c>
      <c r="C104" s="8">
        <v>30</v>
      </c>
      <c r="D104" s="27">
        <v>2.04</v>
      </c>
      <c r="E104" s="27">
        <v>0.36</v>
      </c>
      <c r="F104" s="27">
        <v>13.92</v>
      </c>
      <c r="G104" s="27">
        <v>64.5</v>
      </c>
      <c r="H104" s="27">
        <v>9</v>
      </c>
      <c r="I104" s="27">
        <v>13.8</v>
      </c>
      <c r="J104" s="27">
        <v>0.69</v>
      </c>
      <c r="K104" s="27">
        <v>4.8000000000000001E-2</v>
      </c>
      <c r="L104" s="27">
        <v>2.7E-2</v>
      </c>
      <c r="M104" s="27">
        <v>0</v>
      </c>
    </row>
    <row r="105" spans="1:13">
      <c r="A105" s="48"/>
      <c r="B105" s="20"/>
      <c r="C105" s="54"/>
      <c r="D105" s="18"/>
      <c r="E105" s="18"/>
      <c r="F105" s="18"/>
      <c r="G105" s="18"/>
      <c r="H105" s="18"/>
      <c r="I105" s="18"/>
      <c r="J105" s="18"/>
      <c r="K105" s="18"/>
      <c r="L105" s="18"/>
      <c r="M105" s="18"/>
    </row>
    <row r="106" spans="1:13">
      <c r="A106" s="129" t="s">
        <v>206</v>
      </c>
      <c r="B106" s="129"/>
      <c r="C106" s="46"/>
      <c r="D106" s="35">
        <f>D99+D100+D101+D102+D103+D104+D105</f>
        <v>22.169999999999998</v>
      </c>
      <c r="E106" s="35">
        <f t="shared" ref="E106:M106" si="26">E99+E100+E101+E102+E103+E104+E105</f>
        <v>28</v>
      </c>
      <c r="F106" s="35">
        <f t="shared" si="26"/>
        <v>99.9</v>
      </c>
      <c r="G106" s="35">
        <f t="shared" si="26"/>
        <v>737.6</v>
      </c>
      <c r="H106" s="35">
        <f t="shared" si="26"/>
        <v>251.48000000000002</v>
      </c>
      <c r="I106" s="35">
        <f t="shared" si="26"/>
        <v>134.57</v>
      </c>
      <c r="J106" s="35">
        <f t="shared" si="26"/>
        <v>4.5500000000000007</v>
      </c>
      <c r="K106" s="35">
        <f t="shared" si="26"/>
        <v>0.26800000000000002</v>
      </c>
      <c r="L106" s="35">
        <f t="shared" si="26"/>
        <v>0.34700000000000003</v>
      </c>
      <c r="M106" s="35">
        <f t="shared" si="26"/>
        <v>26.810000000000002</v>
      </c>
    </row>
    <row r="107" spans="1:13">
      <c r="A107" s="129" t="s">
        <v>207</v>
      </c>
      <c r="B107" s="129"/>
      <c r="C107" s="46"/>
      <c r="D107" s="36">
        <f t="shared" ref="D107:M107" si="27">D106*100/D289</f>
        <v>117.30158730158729</v>
      </c>
      <c r="E107" s="36">
        <f t="shared" si="27"/>
        <v>133.33333333333334</v>
      </c>
      <c r="F107" s="36">
        <f t="shared" si="27"/>
        <v>109.35960591133005</v>
      </c>
      <c r="G107" s="36">
        <f t="shared" si="27"/>
        <v>117.07936507936508</v>
      </c>
      <c r="H107" s="36">
        <f t="shared" si="27"/>
        <v>79.834920634920636</v>
      </c>
      <c r="I107" s="36">
        <f t="shared" si="27"/>
        <v>192.24285714285713</v>
      </c>
      <c r="J107" s="36">
        <f t="shared" si="27"/>
        <v>130.00000000000003</v>
      </c>
      <c r="K107" s="36">
        <f t="shared" si="27"/>
        <v>85.079365079365061</v>
      </c>
      <c r="L107" s="36">
        <f t="shared" si="27"/>
        <v>99.142857142857139</v>
      </c>
      <c r="M107" s="36">
        <f t="shared" si="27"/>
        <v>153.19999999999999</v>
      </c>
    </row>
    <row r="108" spans="1:13">
      <c r="A108" s="123" t="s">
        <v>208</v>
      </c>
      <c r="B108" s="123"/>
      <c r="C108" s="123"/>
      <c r="D108" s="123"/>
      <c r="E108" s="123"/>
      <c r="F108" s="123"/>
      <c r="G108" s="123"/>
      <c r="H108" s="123"/>
      <c r="I108" s="123"/>
      <c r="J108" s="123"/>
      <c r="K108" s="123"/>
      <c r="L108" s="123"/>
      <c r="M108" s="123"/>
    </row>
    <row r="109" spans="1:13" hidden="1">
      <c r="A109" s="52"/>
      <c r="B109" s="82"/>
      <c r="C109" s="54"/>
      <c r="D109" s="63"/>
      <c r="E109" s="63"/>
      <c r="F109" s="63"/>
      <c r="G109" s="63"/>
      <c r="H109" s="63"/>
      <c r="I109" s="63"/>
      <c r="J109" s="63"/>
      <c r="K109" s="63"/>
      <c r="L109" s="63"/>
      <c r="M109" s="63"/>
    </row>
    <row r="110" spans="1:13">
      <c r="A110" s="52"/>
      <c r="B110" s="20" t="s">
        <v>530</v>
      </c>
      <c r="C110" s="54">
        <v>200</v>
      </c>
      <c r="D110" s="63">
        <v>1.4</v>
      </c>
      <c r="E110" s="63">
        <v>0.4</v>
      </c>
      <c r="F110" s="63">
        <v>22.8</v>
      </c>
      <c r="G110" s="63">
        <v>102</v>
      </c>
      <c r="H110" s="63">
        <v>34</v>
      </c>
      <c r="I110" s="63">
        <v>12</v>
      </c>
      <c r="J110" s="63">
        <v>0.6</v>
      </c>
      <c r="K110" s="63">
        <v>0</v>
      </c>
      <c r="L110" s="63">
        <v>0</v>
      </c>
      <c r="M110" s="63">
        <v>14.8</v>
      </c>
    </row>
    <row r="111" spans="1:13">
      <c r="A111" s="52"/>
      <c r="B111" s="20" t="s">
        <v>269</v>
      </c>
      <c r="C111" s="21">
        <v>40</v>
      </c>
      <c r="D111" s="63">
        <v>2.4</v>
      </c>
      <c r="E111" s="63">
        <v>1.92</v>
      </c>
      <c r="F111" s="63">
        <v>30</v>
      </c>
      <c r="G111" s="63">
        <v>148.80000000000001</v>
      </c>
      <c r="H111" s="63">
        <v>8.8000000000000007</v>
      </c>
      <c r="I111" s="63">
        <v>7.2</v>
      </c>
      <c r="J111" s="63">
        <v>0.64</v>
      </c>
      <c r="K111" s="63">
        <v>0.06</v>
      </c>
      <c r="L111" s="63">
        <v>0.02</v>
      </c>
      <c r="M111" s="63">
        <v>0</v>
      </c>
    </row>
    <row r="112" spans="1:13">
      <c r="A112" s="129" t="s">
        <v>214</v>
      </c>
      <c r="B112" s="129"/>
      <c r="C112" s="46"/>
      <c r="D112" s="35">
        <f>D109+D110+D111</f>
        <v>3.8</v>
      </c>
      <c r="E112" s="35">
        <f t="shared" ref="E112:M112" si="28">E109+E110+E111</f>
        <v>2.3199999999999998</v>
      </c>
      <c r="F112" s="35">
        <f t="shared" si="28"/>
        <v>52.8</v>
      </c>
      <c r="G112" s="35">
        <f t="shared" si="28"/>
        <v>250.8</v>
      </c>
      <c r="H112" s="35">
        <f t="shared" si="28"/>
        <v>42.8</v>
      </c>
      <c r="I112" s="35">
        <f t="shared" si="28"/>
        <v>19.2</v>
      </c>
      <c r="J112" s="35">
        <f t="shared" si="28"/>
        <v>1.24</v>
      </c>
      <c r="K112" s="35">
        <f t="shared" si="28"/>
        <v>0.06</v>
      </c>
      <c r="L112" s="35">
        <f t="shared" si="28"/>
        <v>0.02</v>
      </c>
      <c r="M112" s="35">
        <f t="shared" si="28"/>
        <v>14.8</v>
      </c>
    </row>
    <row r="113" spans="1:13">
      <c r="A113" s="129" t="s">
        <v>215</v>
      </c>
      <c r="B113" s="129"/>
      <c r="C113" s="46"/>
      <c r="D113" s="36">
        <f t="shared" ref="D113:M113" si="29">D112*100/D290</f>
        <v>46.913580246913575</v>
      </c>
      <c r="E113" s="36">
        <f t="shared" si="29"/>
        <v>25.777777777777775</v>
      </c>
      <c r="F113" s="36">
        <f t="shared" si="29"/>
        <v>134.86590038314176</v>
      </c>
      <c r="G113" s="36">
        <f t="shared" si="29"/>
        <v>92.888888888888886</v>
      </c>
      <c r="H113" s="36">
        <f t="shared" si="29"/>
        <v>31.703703703703702</v>
      </c>
      <c r="I113" s="36">
        <f t="shared" si="29"/>
        <v>64</v>
      </c>
      <c r="J113" s="36">
        <f t="shared" si="29"/>
        <v>82.666666666666671</v>
      </c>
      <c r="K113" s="36">
        <f t="shared" si="29"/>
        <v>44.444444444444443</v>
      </c>
      <c r="L113" s="36">
        <f t="shared" si="29"/>
        <v>13.333333333333334</v>
      </c>
      <c r="M113" s="36">
        <f t="shared" si="29"/>
        <v>197.33333333333334</v>
      </c>
    </row>
    <row r="114" spans="1:13">
      <c r="A114" s="109" t="s">
        <v>271</v>
      </c>
      <c r="B114" s="109"/>
      <c r="C114" s="109"/>
      <c r="D114" s="56">
        <f t="shared" ref="D114:M114" si="30">D96+D106+D112</f>
        <v>38.319999999999993</v>
      </c>
      <c r="E114" s="56">
        <f t="shared" si="30"/>
        <v>44.75</v>
      </c>
      <c r="F114" s="56">
        <f t="shared" si="30"/>
        <v>217.51</v>
      </c>
      <c r="G114" s="56">
        <f t="shared" si="30"/>
        <v>1420.25</v>
      </c>
      <c r="H114" s="56">
        <f t="shared" si="30"/>
        <v>549.18999999999994</v>
      </c>
      <c r="I114" s="56">
        <f t="shared" si="30"/>
        <v>222.98</v>
      </c>
      <c r="J114" s="56">
        <f t="shared" si="30"/>
        <v>7.620000000000001</v>
      </c>
      <c r="K114" s="56">
        <f t="shared" si="30"/>
        <v>0.57800000000000007</v>
      </c>
      <c r="L114" s="56">
        <f t="shared" si="30"/>
        <v>0.67700000000000005</v>
      </c>
      <c r="M114" s="56">
        <f t="shared" si="30"/>
        <v>42.710000000000008</v>
      </c>
    </row>
    <row r="115" spans="1:13">
      <c r="A115" s="109" t="s">
        <v>272</v>
      </c>
      <c r="B115" s="109"/>
      <c r="C115" s="109"/>
      <c r="D115" s="57">
        <f t="shared" ref="D115:M115" si="31">D114*100/D291</f>
        <v>94.617283950617264</v>
      </c>
      <c r="E115" s="57">
        <f t="shared" si="31"/>
        <v>99.444444444444443</v>
      </c>
      <c r="F115" s="57">
        <f t="shared" si="31"/>
        <v>111.11621966794381</v>
      </c>
      <c r="G115" s="57">
        <f t="shared" si="31"/>
        <v>105.20370370370371</v>
      </c>
      <c r="H115" s="57">
        <f t="shared" si="31"/>
        <v>81.361481481481476</v>
      </c>
      <c r="I115" s="57">
        <f t="shared" si="31"/>
        <v>148.65333333333334</v>
      </c>
      <c r="J115" s="57">
        <f t="shared" si="31"/>
        <v>101.60000000000001</v>
      </c>
      <c r="K115" s="57">
        <f t="shared" si="31"/>
        <v>85.629629629629633</v>
      </c>
      <c r="L115" s="57">
        <f t="shared" si="31"/>
        <v>90.266666666666666</v>
      </c>
      <c r="M115" s="57">
        <f t="shared" si="31"/>
        <v>113.89333333333336</v>
      </c>
    </row>
    <row r="116" spans="1:13">
      <c r="A116" s="123" t="s">
        <v>62</v>
      </c>
      <c r="B116" s="123"/>
      <c r="C116" s="123"/>
      <c r="D116" s="123"/>
      <c r="E116" s="123"/>
      <c r="F116" s="123"/>
      <c r="G116" s="123"/>
      <c r="H116" s="123"/>
      <c r="I116" s="123"/>
      <c r="J116" s="123"/>
      <c r="K116" s="128"/>
      <c r="L116" s="128"/>
      <c r="M116" s="123"/>
    </row>
    <row r="117" spans="1:13">
      <c r="A117" s="123" t="s">
        <v>18</v>
      </c>
      <c r="B117" s="123"/>
      <c r="C117" s="123"/>
      <c r="D117" s="123"/>
      <c r="E117" s="123"/>
      <c r="F117" s="123"/>
      <c r="G117" s="123"/>
      <c r="H117" s="123"/>
      <c r="I117" s="123"/>
      <c r="J117" s="123"/>
      <c r="K117" s="123"/>
      <c r="L117" s="123"/>
      <c r="M117" s="123"/>
    </row>
    <row r="118" spans="1:13">
      <c r="A118" s="48" t="s">
        <v>273</v>
      </c>
      <c r="B118" s="20" t="s">
        <v>124</v>
      </c>
      <c r="C118" s="54" t="s">
        <v>135</v>
      </c>
      <c r="D118" s="18">
        <v>5.63</v>
      </c>
      <c r="E118" s="18">
        <v>7.31</v>
      </c>
      <c r="F118" s="18">
        <v>30.12</v>
      </c>
      <c r="G118" s="18">
        <v>209</v>
      </c>
      <c r="H118" s="18">
        <v>114.38</v>
      </c>
      <c r="I118" s="18">
        <v>33.630000000000003</v>
      </c>
      <c r="J118" s="18">
        <v>0.72</v>
      </c>
      <c r="K118" s="18">
        <v>0.11</v>
      </c>
      <c r="L118" s="18">
        <v>0.14000000000000001</v>
      </c>
      <c r="M118" s="18">
        <v>0.47</v>
      </c>
    </row>
    <row r="119" spans="1:13">
      <c r="A119" s="52" t="s">
        <v>232</v>
      </c>
      <c r="B119" s="20" t="s">
        <v>72</v>
      </c>
      <c r="C119" s="54" t="s">
        <v>213</v>
      </c>
      <c r="D119" s="63">
        <v>0.2</v>
      </c>
      <c r="E119" s="63">
        <v>0.1</v>
      </c>
      <c r="F119" s="63">
        <v>17.2</v>
      </c>
      <c r="G119" s="63">
        <v>68</v>
      </c>
      <c r="H119" s="63">
        <v>6.03</v>
      </c>
      <c r="I119" s="63">
        <v>3.13</v>
      </c>
      <c r="J119" s="63">
        <v>0.8</v>
      </c>
      <c r="K119" s="63">
        <v>0.01</v>
      </c>
      <c r="L119" s="63">
        <v>0.01</v>
      </c>
      <c r="M119" s="63">
        <v>1.6</v>
      </c>
    </row>
    <row r="120" spans="1:13">
      <c r="A120" s="48"/>
      <c r="B120" s="20" t="s">
        <v>51</v>
      </c>
      <c r="C120" s="21">
        <v>40</v>
      </c>
      <c r="D120" s="18">
        <v>3.04</v>
      </c>
      <c r="E120" s="18">
        <v>0.36</v>
      </c>
      <c r="F120" s="18">
        <v>19.88</v>
      </c>
      <c r="G120" s="18">
        <v>90.4</v>
      </c>
      <c r="H120" s="18">
        <v>10.4</v>
      </c>
      <c r="I120" s="18">
        <v>14</v>
      </c>
      <c r="J120" s="18">
        <v>0.64</v>
      </c>
      <c r="K120" s="18">
        <v>0.06</v>
      </c>
      <c r="L120" s="18">
        <v>0.03</v>
      </c>
      <c r="M120" s="18">
        <v>0</v>
      </c>
    </row>
    <row r="121" spans="1:13">
      <c r="A121" s="48"/>
      <c r="B121" s="17"/>
      <c r="C121" s="59"/>
      <c r="D121" s="18"/>
      <c r="E121" s="18"/>
      <c r="F121" s="18"/>
      <c r="G121" s="18"/>
      <c r="H121" s="18"/>
      <c r="I121" s="18"/>
      <c r="J121" s="18"/>
      <c r="K121" s="18"/>
      <c r="L121" s="18"/>
      <c r="M121" s="18"/>
    </row>
    <row r="122" spans="1:13">
      <c r="A122" s="47"/>
      <c r="B122" s="19"/>
      <c r="C122" s="21"/>
      <c r="D122" s="18"/>
      <c r="E122" s="18"/>
      <c r="F122" s="18"/>
      <c r="G122" s="18"/>
      <c r="H122" s="18"/>
      <c r="I122" s="18"/>
      <c r="J122" s="18"/>
      <c r="K122" s="18"/>
      <c r="L122" s="18"/>
      <c r="M122" s="18"/>
    </row>
    <row r="123" spans="1:13">
      <c r="A123" s="48"/>
      <c r="B123" s="19"/>
      <c r="C123" s="54"/>
      <c r="D123" s="18"/>
      <c r="E123" s="18"/>
      <c r="F123" s="18"/>
      <c r="G123" s="18"/>
      <c r="H123" s="18"/>
      <c r="I123" s="18"/>
      <c r="J123" s="18"/>
      <c r="K123" s="18"/>
      <c r="L123" s="18"/>
      <c r="M123" s="18"/>
    </row>
    <row r="124" spans="1:13">
      <c r="A124" s="129" t="s">
        <v>193</v>
      </c>
      <c r="B124" s="129"/>
      <c r="C124" s="46"/>
      <c r="D124" s="35">
        <f t="shared" ref="D124:M124" si="32">D118+D119+D120+D121+D122+D123</f>
        <v>8.870000000000001</v>
      </c>
      <c r="E124" s="35">
        <f t="shared" si="32"/>
        <v>7.77</v>
      </c>
      <c r="F124" s="35">
        <f t="shared" si="32"/>
        <v>67.2</v>
      </c>
      <c r="G124" s="35">
        <f t="shared" si="32"/>
        <v>367.4</v>
      </c>
      <c r="H124" s="35">
        <f t="shared" si="32"/>
        <v>130.81</v>
      </c>
      <c r="I124" s="35">
        <f t="shared" si="32"/>
        <v>50.760000000000005</v>
      </c>
      <c r="J124" s="35">
        <f t="shared" si="32"/>
        <v>2.16</v>
      </c>
      <c r="K124" s="35">
        <f t="shared" si="32"/>
        <v>0.18</v>
      </c>
      <c r="L124" s="35">
        <f t="shared" si="32"/>
        <v>0.18000000000000002</v>
      </c>
      <c r="M124" s="35">
        <f t="shared" si="32"/>
        <v>2.0700000000000003</v>
      </c>
    </row>
    <row r="125" spans="1:13">
      <c r="A125" s="129" t="s">
        <v>194</v>
      </c>
      <c r="B125" s="129"/>
      <c r="C125" s="46"/>
      <c r="D125" s="36">
        <f t="shared" ref="D125:M125" si="33">D124*100/D288</f>
        <v>65.703703703703709</v>
      </c>
      <c r="E125" s="36">
        <f t="shared" si="33"/>
        <v>51.8</v>
      </c>
      <c r="F125" s="36">
        <f t="shared" si="33"/>
        <v>102.98850574712644</v>
      </c>
      <c r="G125" s="36">
        <f t="shared" si="33"/>
        <v>81.644444444444446</v>
      </c>
      <c r="H125" s="36">
        <f t="shared" si="33"/>
        <v>58.137777777777778</v>
      </c>
      <c r="I125" s="36">
        <f t="shared" si="33"/>
        <v>101.52000000000002</v>
      </c>
      <c r="J125" s="36">
        <f t="shared" si="33"/>
        <v>86.4</v>
      </c>
      <c r="K125" s="36">
        <f t="shared" si="33"/>
        <v>79.999999999999986</v>
      </c>
      <c r="L125" s="36">
        <f t="shared" si="33"/>
        <v>72.000000000000014</v>
      </c>
      <c r="M125" s="36">
        <f t="shared" si="33"/>
        <v>16.560000000000002</v>
      </c>
    </row>
    <row r="126" spans="1:13">
      <c r="A126" s="119" t="s">
        <v>118</v>
      </c>
      <c r="B126" s="119"/>
      <c r="C126" s="119"/>
      <c r="D126" s="119"/>
      <c r="E126" s="119"/>
      <c r="F126" s="119"/>
      <c r="G126" s="119"/>
      <c r="H126" s="119"/>
      <c r="I126" s="119"/>
      <c r="J126" s="119"/>
      <c r="K126" s="119"/>
      <c r="L126" s="119"/>
      <c r="M126" s="119"/>
    </row>
    <row r="127" spans="1:13">
      <c r="A127" s="100" t="s">
        <v>195</v>
      </c>
      <c r="B127" s="20" t="s">
        <v>103</v>
      </c>
      <c r="C127" s="54" t="s">
        <v>196</v>
      </c>
      <c r="D127" s="101">
        <v>0.75</v>
      </c>
      <c r="E127" s="101">
        <v>4.3499999999999996</v>
      </c>
      <c r="F127" s="101">
        <v>4.8</v>
      </c>
      <c r="G127" s="101">
        <v>63</v>
      </c>
      <c r="H127" s="101">
        <v>20.64</v>
      </c>
      <c r="I127" s="101">
        <v>11.21</v>
      </c>
      <c r="J127" s="101">
        <v>0.72</v>
      </c>
      <c r="K127" s="101">
        <v>0.02</v>
      </c>
      <c r="L127" s="101">
        <v>0.02</v>
      </c>
      <c r="M127" s="101">
        <v>1.1299999999999999</v>
      </c>
    </row>
    <row r="128" spans="1:13">
      <c r="A128" s="52" t="s">
        <v>368</v>
      </c>
      <c r="B128" s="20" t="s">
        <v>147</v>
      </c>
      <c r="C128" s="54" t="s">
        <v>213</v>
      </c>
      <c r="D128" s="63">
        <v>3.9</v>
      </c>
      <c r="E128" s="63">
        <v>3.5</v>
      </c>
      <c r="F128" s="63">
        <v>14.8</v>
      </c>
      <c r="G128" s="63">
        <v>108</v>
      </c>
      <c r="H128" s="63">
        <v>12.29</v>
      </c>
      <c r="I128" s="63">
        <v>21.71</v>
      </c>
      <c r="J128" s="63">
        <v>0.82</v>
      </c>
      <c r="K128" s="63">
        <v>0.08</v>
      </c>
      <c r="L128" s="63">
        <v>0.06</v>
      </c>
      <c r="M128" s="63">
        <v>7.71</v>
      </c>
    </row>
    <row r="129" spans="1:13">
      <c r="A129" s="92" t="s">
        <v>664</v>
      </c>
      <c r="B129" s="20" t="s">
        <v>657</v>
      </c>
      <c r="C129" s="54" t="s">
        <v>668</v>
      </c>
      <c r="D129" s="93">
        <v>2.8</v>
      </c>
      <c r="E129" s="93">
        <v>3.6</v>
      </c>
      <c r="F129" s="93">
        <v>15.5</v>
      </c>
      <c r="G129" s="93">
        <v>107</v>
      </c>
      <c r="H129" s="93">
        <v>64.13</v>
      </c>
      <c r="I129" s="93">
        <v>31.03</v>
      </c>
      <c r="J129" s="93">
        <v>1.03</v>
      </c>
      <c r="K129" s="93">
        <v>0.12</v>
      </c>
      <c r="L129" s="93">
        <v>0.13</v>
      </c>
      <c r="M129" s="93">
        <v>10.24</v>
      </c>
    </row>
    <row r="130" spans="1:13">
      <c r="A130" s="52" t="s">
        <v>391</v>
      </c>
      <c r="B130" s="20" t="s">
        <v>69</v>
      </c>
      <c r="C130" s="54" t="s">
        <v>319</v>
      </c>
      <c r="D130" s="63">
        <v>10.92</v>
      </c>
      <c r="E130" s="63">
        <v>9.3800000000000008</v>
      </c>
      <c r="F130" s="63">
        <v>12.32</v>
      </c>
      <c r="G130" s="63">
        <v>177.8</v>
      </c>
      <c r="H130" s="63">
        <v>25.94</v>
      </c>
      <c r="I130" s="63">
        <v>19.18</v>
      </c>
      <c r="J130" s="63">
        <v>0.69</v>
      </c>
      <c r="K130" s="63">
        <v>0.1</v>
      </c>
      <c r="L130" s="63">
        <v>0.08</v>
      </c>
      <c r="M130" s="63">
        <v>2.66</v>
      </c>
    </row>
    <row r="131" spans="1:13">
      <c r="A131" s="52" t="s">
        <v>233</v>
      </c>
      <c r="B131" s="20" t="s">
        <v>234</v>
      </c>
      <c r="C131" s="54" t="s">
        <v>213</v>
      </c>
      <c r="D131" s="63">
        <v>0.13</v>
      </c>
      <c r="E131" s="63">
        <v>0.04</v>
      </c>
      <c r="F131" s="63">
        <v>6.27</v>
      </c>
      <c r="G131" s="63">
        <v>25.33</v>
      </c>
      <c r="H131" s="63">
        <v>2.63</v>
      </c>
      <c r="I131" s="63">
        <v>0.73</v>
      </c>
      <c r="J131" s="63">
        <v>0.08</v>
      </c>
      <c r="K131" s="63">
        <v>0</v>
      </c>
      <c r="L131" s="63">
        <v>0</v>
      </c>
      <c r="M131" s="63">
        <v>1.1200000000000001</v>
      </c>
    </row>
    <row r="132" spans="1:13">
      <c r="A132" s="41"/>
      <c r="B132" s="25" t="s">
        <v>28</v>
      </c>
      <c r="C132" s="8">
        <v>30</v>
      </c>
      <c r="D132" s="27">
        <v>2.04</v>
      </c>
      <c r="E132" s="27">
        <v>0.36</v>
      </c>
      <c r="F132" s="27">
        <v>13.92</v>
      </c>
      <c r="G132" s="27">
        <v>64.5</v>
      </c>
      <c r="H132" s="27">
        <v>9</v>
      </c>
      <c r="I132" s="27">
        <v>13.8</v>
      </c>
      <c r="J132" s="27">
        <v>0.69</v>
      </c>
      <c r="K132" s="27">
        <v>4.8000000000000001E-2</v>
      </c>
      <c r="L132" s="27">
        <v>2.7E-2</v>
      </c>
      <c r="M132" s="27">
        <v>0</v>
      </c>
    </row>
    <row r="133" spans="1:13">
      <c r="A133" s="41"/>
      <c r="B133" s="20" t="s">
        <v>51</v>
      </c>
      <c r="C133" s="21">
        <v>30</v>
      </c>
      <c r="D133" s="27">
        <v>2.2799999999999998</v>
      </c>
      <c r="E133" s="27">
        <v>0.27</v>
      </c>
      <c r="F133" s="27">
        <v>14.91</v>
      </c>
      <c r="G133" s="27">
        <v>67.8</v>
      </c>
      <c r="H133" s="27">
        <v>7.8</v>
      </c>
      <c r="I133" s="27">
        <v>10.5</v>
      </c>
      <c r="J133" s="27">
        <v>0.48</v>
      </c>
      <c r="K133" s="27">
        <v>0.05</v>
      </c>
      <c r="L133" s="27">
        <v>0.02</v>
      </c>
      <c r="M133" s="27">
        <v>0</v>
      </c>
    </row>
    <row r="134" spans="1:13">
      <c r="A134" s="129" t="s">
        <v>206</v>
      </c>
      <c r="B134" s="129"/>
      <c r="C134" s="46"/>
      <c r="D134" s="35">
        <f>D127+D128+D129+D130+D131+D132+D133</f>
        <v>22.82</v>
      </c>
      <c r="E134" s="35">
        <f t="shared" ref="E134:M134" si="34">E127+E128+E129+E130+E131+E132+E133</f>
        <v>21.499999999999996</v>
      </c>
      <c r="F134" s="35">
        <f t="shared" si="34"/>
        <v>82.52</v>
      </c>
      <c r="G134" s="35">
        <f t="shared" si="34"/>
        <v>613.42999999999995</v>
      </c>
      <c r="H134" s="35">
        <f t="shared" si="34"/>
        <v>142.43</v>
      </c>
      <c r="I134" s="35">
        <f t="shared" si="34"/>
        <v>108.16</v>
      </c>
      <c r="J134" s="35">
        <f t="shared" si="34"/>
        <v>4.51</v>
      </c>
      <c r="K134" s="35">
        <f t="shared" si="34"/>
        <v>0.41799999999999998</v>
      </c>
      <c r="L134" s="35">
        <f t="shared" si="34"/>
        <v>0.33700000000000008</v>
      </c>
      <c r="M134" s="35">
        <f t="shared" si="34"/>
        <v>22.86</v>
      </c>
    </row>
    <row r="135" spans="1:13">
      <c r="A135" s="129" t="s">
        <v>207</v>
      </c>
      <c r="B135" s="129"/>
      <c r="C135" s="46"/>
      <c r="D135" s="36">
        <f t="shared" ref="D135:M135" si="35">D134*100/D289</f>
        <v>120.74074074074073</v>
      </c>
      <c r="E135" s="36">
        <f t="shared" si="35"/>
        <v>102.38095238095237</v>
      </c>
      <c r="F135" s="36">
        <f t="shared" si="35"/>
        <v>90.333880678708269</v>
      </c>
      <c r="G135" s="36">
        <f t="shared" si="35"/>
        <v>97.36984126984126</v>
      </c>
      <c r="H135" s="36">
        <f t="shared" si="35"/>
        <v>45.215873015873015</v>
      </c>
      <c r="I135" s="36">
        <f t="shared" si="35"/>
        <v>154.51428571428571</v>
      </c>
      <c r="J135" s="36">
        <f t="shared" si="35"/>
        <v>128.85714285714286</v>
      </c>
      <c r="K135" s="36">
        <f t="shared" si="35"/>
        <v>132.69841269841265</v>
      </c>
      <c r="L135" s="36">
        <f t="shared" si="35"/>
        <v>96.285714285714306</v>
      </c>
      <c r="M135" s="36">
        <f t="shared" si="35"/>
        <v>130.62857142857143</v>
      </c>
    </row>
    <row r="136" spans="1:13">
      <c r="A136" s="123" t="s">
        <v>208</v>
      </c>
      <c r="B136" s="123"/>
      <c r="C136" s="123"/>
      <c r="D136" s="123"/>
      <c r="E136" s="123"/>
      <c r="F136" s="123"/>
      <c r="G136" s="123"/>
      <c r="H136" s="123"/>
      <c r="I136" s="123"/>
      <c r="J136" s="123"/>
      <c r="K136" s="123"/>
      <c r="L136" s="123"/>
      <c r="M136" s="123"/>
    </row>
    <row r="137" spans="1:13">
      <c r="A137" s="22" t="s">
        <v>555</v>
      </c>
      <c r="B137" s="29" t="s">
        <v>556</v>
      </c>
      <c r="C137" s="63">
        <v>50</v>
      </c>
      <c r="D137" s="23">
        <v>3.35</v>
      </c>
      <c r="E137" s="23">
        <v>5.55</v>
      </c>
      <c r="F137" s="23">
        <v>30.8</v>
      </c>
      <c r="G137" s="23">
        <v>185.5</v>
      </c>
      <c r="H137" s="23">
        <v>12.03</v>
      </c>
      <c r="I137" s="23">
        <v>4.79</v>
      </c>
      <c r="J137" s="23">
        <v>0.4</v>
      </c>
      <c r="K137" s="23">
        <v>0.04</v>
      </c>
      <c r="L137" s="23">
        <v>0.03</v>
      </c>
      <c r="M137" s="23">
        <v>0.03</v>
      </c>
    </row>
    <row r="138" spans="1:13">
      <c r="A138" s="22"/>
      <c r="B138" s="19" t="s">
        <v>540</v>
      </c>
      <c r="C138" s="18">
        <v>200</v>
      </c>
      <c r="D138" s="18">
        <v>1</v>
      </c>
      <c r="E138" s="18">
        <v>0</v>
      </c>
      <c r="F138" s="18">
        <v>18.2</v>
      </c>
      <c r="G138" s="18">
        <v>76</v>
      </c>
      <c r="H138" s="18">
        <v>14</v>
      </c>
      <c r="I138" s="18">
        <v>8</v>
      </c>
      <c r="J138" s="18">
        <v>0.6</v>
      </c>
      <c r="K138" s="18">
        <v>0.02</v>
      </c>
      <c r="L138" s="18">
        <v>0.02</v>
      </c>
      <c r="M138" s="18">
        <v>4</v>
      </c>
    </row>
    <row r="139" spans="1:13">
      <c r="A139" s="22"/>
      <c r="B139" s="19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</row>
    <row r="140" spans="1:13">
      <c r="A140" s="129" t="s">
        <v>214</v>
      </c>
      <c r="B140" s="129"/>
      <c r="C140" s="46"/>
      <c r="D140" s="35">
        <f>D137+D138+D139</f>
        <v>4.3499999999999996</v>
      </c>
      <c r="E140" s="35">
        <f t="shared" ref="E140:M140" si="36">E137+E138+E139</f>
        <v>5.55</v>
      </c>
      <c r="F140" s="35">
        <f t="shared" si="36"/>
        <v>49</v>
      </c>
      <c r="G140" s="35">
        <f t="shared" si="36"/>
        <v>261.5</v>
      </c>
      <c r="H140" s="35">
        <f t="shared" si="36"/>
        <v>26.03</v>
      </c>
      <c r="I140" s="35">
        <f t="shared" si="36"/>
        <v>12.79</v>
      </c>
      <c r="J140" s="35">
        <f t="shared" si="36"/>
        <v>1</v>
      </c>
      <c r="K140" s="35">
        <f t="shared" si="36"/>
        <v>0.06</v>
      </c>
      <c r="L140" s="35">
        <f t="shared" si="36"/>
        <v>0.05</v>
      </c>
      <c r="M140" s="35">
        <f t="shared" si="36"/>
        <v>4.03</v>
      </c>
    </row>
    <row r="141" spans="1:13">
      <c r="A141" s="129" t="s">
        <v>215</v>
      </c>
      <c r="B141" s="129"/>
      <c r="C141" s="46"/>
      <c r="D141" s="36">
        <f t="shared" ref="D141:M141" si="37">D140*100/D290</f>
        <v>53.703703703703688</v>
      </c>
      <c r="E141" s="36">
        <f t="shared" si="37"/>
        <v>61.666666666666664</v>
      </c>
      <c r="F141" s="36">
        <f t="shared" si="37"/>
        <v>125.15964240102171</v>
      </c>
      <c r="G141" s="36">
        <f t="shared" si="37"/>
        <v>96.851851851851848</v>
      </c>
      <c r="H141" s="36">
        <f t="shared" si="37"/>
        <v>19.281481481481482</v>
      </c>
      <c r="I141" s="36">
        <f t="shared" si="37"/>
        <v>42.633333333333333</v>
      </c>
      <c r="J141" s="36">
        <f t="shared" si="37"/>
        <v>66.666666666666671</v>
      </c>
      <c r="K141" s="36">
        <f t="shared" si="37"/>
        <v>44.444444444444443</v>
      </c>
      <c r="L141" s="36">
        <f t="shared" si="37"/>
        <v>33.333333333333336</v>
      </c>
      <c r="M141" s="36">
        <f t="shared" si="37"/>
        <v>53.733333333333334</v>
      </c>
    </row>
    <row r="142" spans="1:13">
      <c r="A142" s="109" t="s">
        <v>285</v>
      </c>
      <c r="B142" s="109"/>
      <c r="C142" s="109"/>
      <c r="D142" s="56">
        <f t="shared" ref="D142:M142" si="38">D124+D134+D140</f>
        <v>36.04</v>
      </c>
      <c r="E142" s="56">
        <f t="shared" si="38"/>
        <v>34.819999999999993</v>
      </c>
      <c r="F142" s="56">
        <f t="shared" si="38"/>
        <v>198.72</v>
      </c>
      <c r="G142" s="56">
        <f t="shared" si="38"/>
        <v>1242.33</v>
      </c>
      <c r="H142" s="56">
        <f t="shared" si="38"/>
        <v>299.27</v>
      </c>
      <c r="I142" s="56">
        <f t="shared" si="38"/>
        <v>171.71</v>
      </c>
      <c r="J142" s="56">
        <f t="shared" si="38"/>
        <v>7.67</v>
      </c>
      <c r="K142" s="56">
        <f t="shared" si="38"/>
        <v>0.65799999999999992</v>
      </c>
      <c r="L142" s="56">
        <f t="shared" si="38"/>
        <v>0.56700000000000017</v>
      </c>
      <c r="M142" s="56">
        <f t="shared" si="38"/>
        <v>28.96</v>
      </c>
    </row>
    <row r="143" spans="1:13">
      <c r="A143" s="109" t="s">
        <v>286</v>
      </c>
      <c r="B143" s="109"/>
      <c r="C143" s="109"/>
      <c r="D143" s="57">
        <f t="shared" ref="D143:M143" si="39">D142*100/D291</f>
        <v>88.987654320987659</v>
      </c>
      <c r="E143" s="57">
        <f t="shared" si="39"/>
        <v>77.377777777777752</v>
      </c>
      <c r="F143" s="57">
        <f t="shared" si="39"/>
        <v>101.51724137931035</v>
      </c>
      <c r="G143" s="57">
        <f t="shared" si="39"/>
        <v>92.024444444444441</v>
      </c>
      <c r="H143" s="57">
        <f t="shared" si="39"/>
        <v>44.336296296296297</v>
      </c>
      <c r="I143" s="57">
        <f t="shared" si="39"/>
        <v>114.47333333333333</v>
      </c>
      <c r="J143" s="57">
        <f t="shared" si="39"/>
        <v>102.26666666666667</v>
      </c>
      <c r="K143" s="57">
        <f t="shared" si="39"/>
        <v>97.481481481481467</v>
      </c>
      <c r="L143" s="57">
        <f t="shared" si="39"/>
        <v>75.600000000000023</v>
      </c>
      <c r="M143" s="57">
        <f t="shared" si="39"/>
        <v>77.226666666666674</v>
      </c>
    </row>
    <row r="144" spans="1:13">
      <c r="A144" s="123" t="s">
        <v>73</v>
      </c>
      <c r="B144" s="123"/>
      <c r="C144" s="123"/>
      <c r="D144" s="123"/>
      <c r="E144" s="123"/>
      <c r="F144" s="123"/>
      <c r="G144" s="123"/>
      <c r="H144" s="123"/>
      <c r="I144" s="123"/>
      <c r="J144" s="123"/>
      <c r="K144" s="128"/>
      <c r="L144" s="128"/>
      <c r="M144" s="123"/>
    </row>
    <row r="145" spans="1:13">
      <c r="A145" s="123" t="s">
        <v>18</v>
      </c>
      <c r="B145" s="123"/>
      <c r="C145" s="123"/>
      <c r="D145" s="123"/>
      <c r="E145" s="123"/>
      <c r="F145" s="123"/>
      <c r="G145" s="123"/>
      <c r="H145" s="123"/>
      <c r="I145" s="123"/>
      <c r="J145" s="123"/>
      <c r="K145" s="123"/>
      <c r="L145" s="123"/>
      <c r="M145" s="123"/>
    </row>
    <row r="146" spans="1:13">
      <c r="A146" s="52" t="s">
        <v>187</v>
      </c>
      <c r="B146" s="20" t="s">
        <v>152</v>
      </c>
      <c r="C146" s="54" t="s">
        <v>135</v>
      </c>
      <c r="D146" s="63">
        <v>4.5599999999999996</v>
      </c>
      <c r="E146" s="63">
        <v>7.08</v>
      </c>
      <c r="F146" s="63">
        <v>21.12</v>
      </c>
      <c r="G146" s="63">
        <v>165.6</v>
      </c>
      <c r="H146" s="63">
        <v>114.54</v>
      </c>
      <c r="I146" s="63">
        <v>15.69</v>
      </c>
      <c r="J146" s="63">
        <v>0.28999999999999998</v>
      </c>
      <c r="K146" s="63">
        <v>0.05</v>
      </c>
      <c r="L146" s="63">
        <v>0.14000000000000001</v>
      </c>
      <c r="M146" s="63">
        <v>0.5</v>
      </c>
    </row>
    <row r="147" spans="1:13">
      <c r="A147" s="52" t="s">
        <v>212</v>
      </c>
      <c r="B147" s="20" t="s">
        <v>83</v>
      </c>
      <c r="C147" s="54" t="s">
        <v>213</v>
      </c>
      <c r="D147" s="63">
        <v>0.13</v>
      </c>
      <c r="E147" s="63">
        <v>0.03</v>
      </c>
      <c r="F147" s="63">
        <v>6.13</v>
      </c>
      <c r="G147" s="63">
        <v>24</v>
      </c>
      <c r="H147" s="63">
        <v>0.17</v>
      </c>
      <c r="I147" s="63">
        <v>0</v>
      </c>
      <c r="J147" s="63">
        <v>0.01</v>
      </c>
      <c r="K147" s="63">
        <v>0</v>
      </c>
      <c r="L147" s="63">
        <v>0</v>
      </c>
      <c r="M147" s="63">
        <v>0</v>
      </c>
    </row>
    <row r="148" spans="1:13">
      <c r="A148" s="48"/>
      <c r="B148" s="20" t="s">
        <v>51</v>
      </c>
      <c r="C148" s="21">
        <v>40</v>
      </c>
      <c r="D148" s="18">
        <v>3.04</v>
      </c>
      <c r="E148" s="18">
        <v>0.36</v>
      </c>
      <c r="F148" s="18">
        <v>19.88</v>
      </c>
      <c r="G148" s="18">
        <v>90.4</v>
      </c>
      <c r="H148" s="18">
        <v>10.4</v>
      </c>
      <c r="I148" s="18">
        <v>14</v>
      </c>
      <c r="J148" s="18">
        <v>0.64</v>
      </c>
      <c r="K148" s="18">
        <v>0.06</v>
      </c>
      <c r="L148" s="18">
        <v>0.03</v>
      </c>
      <c r="M148" s="18">
        <v>0</v>
      </c>
    </row>
    <row r="149" spans="1:13">
      <c r="A149" s="48"/>
      <c r="B149" s="20"/>
      <c r="C149" s="21"/>
      <c r="D149" s="18"/>
      <c r="E149" s="18"/>
      <c r="F149" s="18"/>
      <c r="G149" s="18"/>
      <c r="H149" s="18"/>
      <c r="I149" s="18"/>
      <c r="J149" s="18"/>
      <c r="K149" s="18"/>
      <c r="L149" s="18"/>
      <c r="M149" s="18"/>
    </row>
    <row r="150" spans="1:13">
      <c r="A150" s="47"/>
      <c r="B150" s="19"/>
      <c r="C150" s="21"/>
      <c r="D150" s="18"/>
      <c r="E150" s="18"/>
      <c r="F150" s="18"/>
      <c r="G150" s="18"/>
      <c r="H150" s="18"/>
      <c r="I150" s="18"/>
      <c r="J150" s="18"/>
      <c r="K150" s="18"/>
      <c r="L150" s="18"/>
      <c r="M150" s="18"/>
    </row>
    <row r="151" spans="1:13">
      <c r="A151" s="48"/>
      <c r="B151" s="19"/>
      <c r="C151" s="54"/>
      <c r="D151" s="18"/>
      <c r="E151" s="18"/>
      <c r="F151" s="18"/>
      <c r="G151" s="18"/>
      <c r="H151" s="18"/>
      <c r="I151" s="18"/>
      <c r="J151" s="18"/>
      <c r="K151" s="18"/>
      <c r="L151" s="18"/>
      <c r="M151" s="18"/>
    </row>
    <row r="152" spans="1:13">
      <c r="A152" s="129" t="s">
        <v>193</v>
      </c>
      <c r="B152" s="129"/>
      <c r="C152" s="46"/>
      <c r="D152" s="35">
        <f>D146+D147+D148+D149+D150+D151</f>
        <v>7.7299999999999995</v>
      </c>
      <c r="E152" s="35">
        <f t="shared" ref="E152:M152" si="40">E146+E147+E148+E149+E150+E151</f>
        <v>7.4700000000000006</v>
      </c>
      <c r="F152" s="35">
        <f t="shared" si="40"/>
        <v>47.129999999999995</v>
      </c>
      <c r="G152" s="35">
        <f t="shared" si="40"/>
        <v>280</v>
      </c>
      <c r="H152" s="35">
        <f t="shared" si="40"/>
        <v>125.11000000000001</v>
      </c>
      <c r="I152" s="35">
        <f t="shared" si="40"/>
        <v>29.689999999999998</v>
      </c>
      <c r="J152" s="35">
        <f t="shared" si="40"/>
        <v>0.94</v>
      </c>
      <c r="K152" s="35">
        <f t="shared" si="40"/>
        <v>0.11</v>
      </c>
      <c r="L152" s="35">
        <f t="shared" si="40"/>
        <v>0.17</v>
      </c>
      <c r="M152" s="35">
        <f t="shared" si="40"/>
        <v>0.5</v>
      </c>
    </row>
    <row r="153" spans="1:13">
      <c r="A153" s="129" t="s">
        <v>194</v>
      </c>
      <c r="B153" s="129"/>
      <c r="C153" s="46"/>
      <c r="D153" s="36">
        <f t="shared" ref="D153:M153" si="41">D152*100/D288</f>
        <v>57.25925925925926</v>
      </c>
      <c r="E153" s="36">
        <f t="shared" si="41"/>
        <v>49.800000000000004</v>
      </c>
      <c r="F153" s="36">
        <f t="shared" si="41"/>
        <v>72.229885057471265</v>
      </c>
      <c r="G153" s="36">
        <f t="shared" si="41"/>
        <v>62.222222222222221</v>
      </c>
      <c r="H153" s="36">
        <f t="shared" si="41"/>
        <v>55.604444444444454</v>
      </c>
      <c r="I153" s="36">
        <f t="shared" si="41"/>
        <v>59.38</v>
      </c>
      <c r="J153" s="36">
        <f t="shared" si="41"/>
        <v>37.6</v>
      </c>
      <c r="K153" s="36">
        <f t="shared" si="41"/>
        <v>48.888888888888879</v>
      </c>
      <c r="L153" s="36">
        <f t="shared" si="41"/>
        <v>68</v>
      </c>
      <c r="M153" s="36">
        <f t="shared" si="41"/>
        <v>4</v>
      </c>
    </row>
    <row r="154" spans="1:13">
      <c r="A154" s="119" t="s">
        <v>118</v>
      </c>
      <c r="B154" s="119"/>
      <c r="C154" s="119"/>
      <c r="D154" s="119"/>
      <c r="E154" s="119"/>
      <c r="F154" s="119"/>
      <c r="G154" s="119"/>
      <c r="H154" s="119"/>
      <c r="I154" s="119"/>
      <c r="J154" s="119"/>
      <c r="K154" s="119"/>
      <c r="L154" s="119"/>
      <c r="M154" s="119"/>
    </row>
    <row r="155" spans="1:13">
      <c r="A155" s="52" t="s">
        <v>293</v>
      </c>
      <c r="B155" s="20" t="s">
        <v>75</v>
      </c>
      <c r="C155" s="54" t="s">
        <v>196</v>
      </c>
      <c r="D155" s="63">
        <v>0.5</v>
      </c>
      <c r="E155" s="63">
        <v>2.1</v>
      </c>
      <c r="F155" s="63">
        <v>5</v>
      </c>
      <c r="G155" s="63">
        <v>40</v>
      </c>
      <c r="H155" s="63">
        <v>11.49</v>
      </c>
      <c r="I155" s="63">
        <v>13.86</v>
      </c>
      <c r="J155" s="63">
        <v>0.48</v>
      </c>
      <c r="K155" s="63">
        <v>0.02</v>
      </c>
      <c r="L155" s="63">
        <v>0.02</v>
      </c>
      <c r="M155" s="63">
        <v>1.26</v>
      </c>
    </row>
    <row r="156" spans="1:13">
      <c r="A156" s="52" t="s">
        <v>276</v>
      </c>
      <c r="B156" s="34" t="s">
        <v>154</v>
      </c>
      <c r="C156" s="54" t="s">
        <v>190</v>
      </c>
      <c r="D156" s="63">
        <v>1.35</v>
      </c>
      <c r="E156" s="63">
        <v>3.06</v>
      </c>
      <c r="F156" s="63">
        <v>7.74</v>
      </c>
      <c r="G156" s="63">
        <v>64.8</v>
      </c>
      <c r="H156" s="63">
        <v>15.79</v>
      </c>
      <c r="I156" s="63">
        <v>14.76</v>
      </c>
      <c r="J156" s="63">
        <v>0.55000000000000004</v>
      </c>
      <c r="K156" s="63">
        <v>0.05</v>
      </c>
      <c r="L156" s="63">
        <v>0.04</v>
      </c>
      <c r="M156" s="63">
        <v>6.14</v>
      </c>
    </row>
    <row r="157" spans="1:13">
      <c r="A157" s="52" t="s">
        <v>264</v>
      </c>
      <c r="B157" s="20" t="s">
        <v>265</v>
      </c>
      <c r="C157" s="54" t="s">
        <v>229</v>
      </c>
      <c r="D157" s="63">
        <v>7.28</v>
      </c>
      <c r="E157" s="63">
        <v>4.68</v>
      </c>
      <c r="F157" s="63">
        <v>29.99</v>
      </c>
      <c r="G157" s="63">
        <v>194.13</v>
      </c>
      <c r="H157" s="63">
        <v>11.18</v>
      </c>
      <c r="I157" s="63">
        <v>105.59</v>
      </c>
      <c r="J157" s="63">
        <v>3.62</v>
      </c>
      <c r="K157" s="63">
        <v>0.16</v>
      </c>
      <c r="L157" s="63">
        <v>0.1</v>
      </c>
      <c r="M157" s="63">
        <v>0</v>
      </c>
    </row>
    <row r="158" spans="1:13">
      <c r="A158" s="52" t="s">
        <v>301</v>
      </c>
      <c r="B158" s="20" t="s">
        <v>79</v>
      </c>
      <c r="C158" s="54" t="s">
        <v>303</v>
      </c>
      <c r="D158" s="63">
        <v>11</v>
      </c>
      <c r="E158" s="63">
        <v>15.2</v>
      </c>
      <c r="F158" s="63">
        <v>10.9</v>
      </c>
      <c r="G158" s="63">
        <v>225</v>
      </c>
      <c r="H158" s="63">
        <v>29.19</v>
      </c>
      <c r="I158" s="63">
        <v>22.1</v>
      </c>
      <c r="J158" s="63">
        <v>1.03</v>
      </c>
      <c r="K158" s="63">
        <v>0.05</v>
      </c>
      <c r="L158" s="63">
        <v>0.1</v>
      </c>
      <c r="M158" s="63">
        <v>7.0000000000000007E-2</v>
      </c>
    </row>
    <row r="159" spans="1:13">
      <c r="A159" s="52" t="s">
        <v>188</v>
      </c>
      <c r="B159" s="20" t="s">
        <v>189</v>
      </c>
      <c r="C159" s="54" t="s">
        <v>190</v>
      </c>
      <c r="D159" s="63">
        <v>2.88</v>
      </c>
      <c r="E159" s="63">
        <v>2.76</v>
      </c>
      <c r="F159" s="63">
        <v>12.24</v>
      </c>
      <c r="G159" s="63">
        <v>82.8</v>
      </c>
      <c r="H159" s="63">
        <v>97.31</v>
      </c>
      <c r="I159" s="63">
        <v>17.62</v>
      </c>
      <c r="J159" s="63">
        <v>0.44</v>
      </c>
      <c r="K159" s="63">
        <v>0.02</v>
      </c>
      <c r="L159" s="63">
        <v>0.11</v>
      </c>
      <c r="M159" s="63">
        <v>0.47</v>
      </c>
    </row>
    <row r="160" spans="1:13">
      <c r="A160" s="41"/>
      <c r="B160" s="20" t="s">
        <v>51</v>
      </c>
      <c r="C160" s="21">
        <v>30</v>
      </c>
      <c r="D160" s="27">
        <v>2.2799999999999998</v>
      </c>
      <c r="E160" s="27">
        <v>0.27</v>
      </c>
      <c r="F160" s="27">
        <v>14.91</v>
      </c>
      <c r="G160" s="27">
        <v>67.8</v>
      </c>
      <c r="H160" s="27">
        <v>7.8</v>
      </c>
      <c r="I160" s="27">
        <v>10.5</v>
      </c>
      <c r="J160" s="27">
        <v>0.48</v>
      </c>
      <c r="K160" s="27">
        <v>0.05</v>
      </c>
      <c r="L160" s="27">
        <v>0.02</v>
      </c>
      <c r="M160" s="27">
        <v>0</v>
      </c>
    </row>
    <row r="161" spans="1:13">
      <c r="A161" s="41"/>
      <c r="B161" s="25" t="s">
        <v>28</v>
      </c>
      <c r="C161" s="8">
        <v>30</v>
      </c>
      <c r="D161" s="27">
        <v>2.04</v>
      </c>
      <c r="E161" s="27">
        <v>0.36</v>
      </c>
      <c r="F161" s="27">
        <v>13.92</v>
      </c>
      <c r="G161" s="27">
        <v>64.5</v>
      </c>
      <c r="H161" s="27">
        <v>9</v>
      </c>
      <c r="I161" s="27">
        <v>13.8</v>
      </c>
      <c r="J161" s="27">
        <v>0.69</v>
      </c>
      <c r="K161" s="27">
        <v>4.8000000000000001E-2</v>
      </c>
      <c r="L161" s="27">
        <v>2.7E-2</v>
      </c>
      <c r="M161" s="27">
        <v>0</v>
      </c>
    </row>
    <row r="162" spans="1:13">
      <c r="A162" s="129" t="s">
        <v>206</v>
      </c>
      <c r="B162" s="129"/>
      <c r="C162" s="46"/>
      <c r="D162" s="35">
        <f>D155+D156+D157+D158+D159+D160+D161</f>
        <v>27.330000000000002</v>
      </c>
      <c r="E162" s="35">
        <f t="shared" ref="E162:M162" si="42">E155+E156+E157+E158+E159+E160+E161</f>
        <v>28.429999999999996</v>
      </c>
      <c r="F162" s="35">
        <f t="shared" si="42"/>
        <v>94.699999999999989</v>
      </c>
      <c r="G162" s="35">
        <f t="shared" si="42"/>
        <v>739.03</v>
      </c>
      <c r="H162" s="35">
        <f t="shared" si="42"/>
        <v>181.76000000000002</v>
      </c>
      <c r="I162" s="35">
        <f t="shared" si="42"/>
        <v>198.23000000000002</v>
      </c>
      <c r="J162" s="35">
        <f t="shared" si="42"/>
        <v>7.2900000000000009</v>
      </c>
      <c r="K162" s="35">
        <f t="shared" si="42"/>
        <v>0.39800000000000002</v>
      </c>
      <c r="L162" s="35">
        <f t="shared" si="42"/>
        <v>0.41700000000000004</v>
      </c>
      <c r="M162" s="35">
        <f t="shared" si="42"/>
        <v>7.9399999999999995</v>
      </c>
    </row>
    <row r="163" spans="1:13">
      <c r="A163" s="129" t="s">
        <v>207</v>
      </c>
      <c r="B163" s="129"/>
      <c r="C163" s="46"/>
      <c r="D163" s="36">
        <f t="shared" ref="D163:M163" si="43">D162*100/D289</f>
        <v>144.60317460317458</v>
      </c>
      <c r="E163" s="36">
        <f t="shared" si="43"/>
        <v>135.38095238095235</v>
      </c>
      <c r="F163" s="36">
        <f t="shared" si="43"/>
        <v>103.66721401204158</v>
      </c>
      <c r="G163" s="36">
        <f t="shared" si="43"/>
        <v>117.30634920634921</v>
      </c>
      <c r="H163" s="36">
        <f t="shared" si="43"/>
        <v>57.70158730158731</v>
      </c>
      <c r="I163" s="36">
        <f t="shared" si="43"/>
        <v>283.18571428571431</v>
      </c>
      <c r="J163" s="36">
        <f t="shared" si="43"/>
        <v>208.28571428571431</v>
      </c>
      <c r="K163" s="36">
        <f t="shared" si="43"/>
        <v>126.34920634920634</v>
      </c>
      <c r="L163" s="36">
        <f t="shared" si="43"/>
        <v>119.14285714285714</v>
      </c>
      <c r="M163" s="36">
        <f t="shared" si="43"/>
        <v>45.371428571428574</v>
      </c>
    </row>
    <row r="164" spans="1:13">
      <c r="A164" s="123" t="s">
        <v>208</v>
      </c>
      <c r="B164" s="123"/>
      <c r="C164" s="123"/>
      <c r="D164" s="123"/>
      <c r="E164" s="123"/>
      <c r="F164" s="123"/>
      <c r="G164" s="123"/>
      <c r="H164" s="123"/>
      <c r="I164" s="123"/>
      <c r="J164" s="123"/>
      <c r="K164" s="123"/>
      <c r="L164" s="123"/>
      <c r="M164" s="123"/>
    </row>
    <row r="165" spans="1:13">
      <c r="A165" s="91"/>
      <c r="B165" s="17" t="s">
        <v>251</v>
      </c>
      <c r="C165" s="93">
        <v>20</v>
      </c>
      <c r="D165" s="93">
        <v>1.1599999999999999</v>
      </c>
      <c r="E165" s="93">
        <v>3.16</v>
      </c>
      <c r="F165" s="93">
        <v>13.12</v>
      </c>
      <c r="G165" s="93">
        <v>88.2</v>
      </c>
      <c r="H165" s="93">
        <v>11.2</v>
      </c>
      <c r="I165" s="93">
        <v>13.6</v>
      </c>
      <c r="J165" s="93">
        <v>0.92</v>
      </c>
      <c r="K165" s="93">
        <v>0.11</v>
      </c>
      <c r="L165" s="93">
        <v>0.09</v>
      </c>
      <c r="M165" s="93">
        <v>0</v>
      </c>
    </row>
    <row r="166" spans="1:13">
      <c r="A166" s="48"/>
      <c r="B166" s="20" t="s">
        <v>530</v>
      </c>
      <c r="C166" s="54">
        <v>200</v>
      </c>
      <c r="D166" s="18">
        <v>1.4</v>
      </c>
      <c r="E166" s="18">
        <v>0.4</v>
      </c>
      <c r="F166" s="18">
        <v>22.8</v>
      </c>
      <c r="G166" s="18">
        <v>102</v>
      </c>
      <c r="H166" s="18">
        <v>34</v>
      </c>
      <c r="I166" s="18">
        <v>12</v>
      </c>
      <c r="J166" s="18">
        <v>0.6</v>
      </c>
      <c r="K166" s="18">
        <v>0</v>
      </c>
      <c r="L166" s="18">
        <v>0</v>
      </c>
      <c r="M166" s="18">
        <v>14.8</v>
      </c>
    </row>
    <row r="167" spans="1:13">
      <c r="A167" s="48"/>
      <c r="B167" s="20"/>
      <c r="C167" s="21"/>
      <c r="D167" s="18"/>
      <c r="E167" s="18"/>
      <c r="F167" s="18"/>
      <c r="G167" s="18"/>
      <c r="H167" s="18"/>
      <c r="I167" s="18"/>
      <c r="J167" s="18"/>
      <c r="K167" s="18"/>
      <c r="L167" s="18"/>
      <c r="M167" s="18"/>
    </row>
    <row r="168" spans="1:13">
      <c r="A168" s="41"/>
      <c r="B168" s="29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</row>
    <row r="169" spans="1:13">
      <c r="A169" s="129" t="s">
        <v>214</v>
      </c>
      <c r="B169" s="129"/>
      <c r="C169" s="46"/>
      <c r="D169" s="35">
        <f>D165+D166+D167+D168</f>
        <v>2.5599999999999996</v>
      </c>
      <c r="E169" s="35">
        <f t="shared" ref="E169:M169" si="44">E165+E166+E167+E168</f>
        <v>3.56</v>
      </c>
      <c r="F169" s="35">
        <f t="shared" si="44"/>
        <v>35.92</v>
      </c>
      <c r="G169" s="35">
        <f t="shared" si="44"/>
        <v>190.2</v>
      </c>
      <c r="H169" s="35">
        <f t="shared" si="44"/>
        <v>45.2</v>
      </c>
      <c r="I169" s="35">
        <f t="shared" si="44"/>
        <v>25.6</v>
      </c>
      <c r="J169" s="35">
        <f t="shared" si="44"/>
        <v>1.52</v>
      </c>
      <c r="K169" s="35">
        <f t="shared" si="44"/>
        <v>0.11</v>
      </c>
      <c r="L169" s="35">
        <f t="shared" si="44"/>
        <v>0.09</v>
      </c>
      <c r="M169" s="35">
        <f t="shared" si="44"/>
        <v>14.8</v>
      </c>
    </row>
    <row r="170" spans="1:13">
      <c r="A170" s="129" t="s">
        <v>215</v>
      </c>
      <c r="B170" s="129"/>
      <c r="C170" s="46"/>
      <c r="D170" s="36">
        <f t="shared" ref="D170:M170" si="45">D169*100/D290</f>
        <v>31.604938271604929</v>
      </c>
      <c r="E170" s="36">
        <f t="shared" si="45"/>
        <v>39.555555555555557</v>
      </c>
      <c r="F170" s="36">
        <f t="shared" si="45"/>
        <v>91.749680715197954</v>
      </c>
      <c r="G170" s="36">
        <f t="shared" si="45"/>
        <v>70.444444444444443</v>
      </c>
      <c r="H170" s="36">
        <f t="shared" si="45"/>
        <v>33.481481481481481</v>
      </c>
      <c r="I170" s="36">
        <f t="shared" si="45"/>
        <v>85.333333333333329</v>
      </c>
      <c r="J170" s="36">
        <f t="shared" si="45"/>
        <v>101.33333333333333</v>
      </c>
      <c r="K170" s="36">
        <f t="shared" si="45"/>
        <v>81.481481481481481</v>
      </c>
      <c r="L170" s="36">
        <f t="shared" si="45"/>
        <v>60</v>
      </c>
      <c r="M170" s="36">
        <f t="shared" si="45"/>
        <v>197.33333333333334</v>
      </c>
    </row>
    <row r="171" spans="1:13">
      <c r="A171" s="109" t="s">
        <v>289</v>
      </c>
      <c r="B171" s="109"/>
      <c r="C171" s="109"/>
      <c r="D171" s="56">
        <f t="shared" ref="D171:M171" si="46">D152+D162+D169</f>
        <v>37.620000000000005</v>
      </c>
      <c r="E171" s="56">
        <f t="shared" si="46"/>
        <v>39.46</v>
      </c>
      <c r="F171" s="56">
        <f t="shared" si="46"/>
        <v>177.75</v>
      </c>
      <c r="G171" s="56">
        <f t="shared" si="46"/>
        <v>1209.23</v>
      </c>
      <c r="H171" s="56">
        <f t="shared" si="46"/>
        <v>352.07</v>
      </c>
      <c r="I171" s="56">
        <f t="shared" si="46"/>
        <v>253.52</v>
      </c>
      <c r="J171" s="56">
        <f t="shared" si="46"/>
        <v>9.75</v>
      </c>
      <c r="K171" s="56">
        <f t="shared" si="46"/>
        <v>0.61799999999999999</v>
      </c>
      <c r="L171" s="56">
        <f t="shared" si="46"/>
        <v>0.67700000000000005</v>
      </c>
      <c r="M171" s="56">
        <f t="shared" si="46"/>
        <v>23.240000000000002</v>
      </c>
    </row>
    <row r="172" spans="1:13">
      <c r="A172" s="109" t="s">
        <v>290</v>
      </c>
      <c r="B172" s="109"/>
      <c r="C172" s="109"/>
      <c r="D172" s="57">
        <f t="shared" ref="D172:M172" si="47">D171*100/D291</f>
        <v>92.8888888888889</v>
      </c>
      <c r="E172" s="57">
        <f t="shared" si="47"/>
        <v>87.688888888888883</v>
      </c>
      <c r="F172" s="57">
        <f t="shared" si="47"/>
        <v>90.804597701149419</v>
      </c>
      <c r="G172" s="57">
        <f t="shared" si="47"/>
        <v>89.572592592592599</v>
      </c>
      <c r="H172" s="57">
        <f t="shared" si="47"/>
        <v>52.15851851851852</v>
      </c>
      <c r="I172" s="57">
        <f t="shared" si="47"/>
        <v>169.01333333333332</v>
      </c>
      <c r="J172" s="57">
        <f t="shared" si="47"/>
        <v>130</v>
      </c>
      <c r="K172" s="57">
        <f t="shared" si="47"/>
        <v>91.555555555555543</v>
      </c>
      <c r="L172" s="57">
        <f t="shared" si="47"/>
        <v>90.266666666666666</v>
      </c>
      <c r="M172" s="57">
        <f t="shared" si="47"/>
        <v>61.973333333333336</v>
      </c>
    </row>
    <row r="173" spans="1:13">
      <c r="A173" s="123" t="s">
        <v>84</v>
      </c>
      <c r="B173" s="123"/>
      <c r="C173" s="123"/>
      <c r="D173" s="123"/>
      <c r="E173" s="123"/>
      <c r="F173" s="123"/>
      <c r="G173" s="123"/>
      <c r="H173" s="123"/>
      <c r="I173" s="123"/>
      <c r="J173" s="123"/>
      <c r="K173" s="128"/>
      <c r="L173" s="128"/>
      <c r="M173" s="123"/>
    </row>
    <row r="174" spans="1:13">
      <c r="A174" s="123" t="s">
        <v>18</v>
      </c>
      <c r="B174" s="123"/>
      <c r="C174" s="123"/>
      <c r="D174" s="123"/>
      <c r="E174" s="123"/>
      <c r="F174" s="123"/>
      <c r="G174" s="123"/>
      <c r="H174" s="123"/>
      <c r="I174" s="123"/>
      <c r="J174" s="123"/>
      <c r="K174" s="123"/>
      <c r="L174" s="123"/>
      <c r="M174" s="123"/>
    </row>
    <row r="175" spans="1:13">
      <c r="A175" s="52" t="s">
        <v>309</v>
      </c>
      <c r="B175" s="20" t="s">
        <v>381</v>
      </c>
      <c r="C175" s="54" t="s">
        <v>190</v>
      </c>
      <c r="D175" s="63">
        <v>4.05</v>
      </c>
      <c r="E175" s="63">
        <v>3.96</v>
      </c>
      <c r="F175" s="63">
        <v>14.49</v>
      </c>
      <c r="G175" s="63">
        <v>109.8</v>
      </c>
      <c r="H175" s="63">
        <v>98.67</v>
      </c>
      <c r="I175" s="63">
        <v>21.36</v>
      </c>
      <c r="J175" s="63">
        <v>0.42</v>
      </c>
      <c r="K175" s="63">
        <v>7.0000000000000007E-2</v>
      </c>
      <c r="L175" s="63">
        <v>0.12</v>
      </c>
      <c r="M175" s="63">
        <v>0.47</v>
      </c>
    </row>
    <row r="176" spans="1:13">
      <c r="A176" s="48" t="s">
        <v>204</v>
      </c>
      <c r="B176" s="20" t="s">
        <v>205</v>
      </c>
      <c r="C176" s="54" t="s">
        <v>190</v>
      </c>
      <c r="D176" s="55">
        <v>0.84</v>
      </c>
      <c r="E176" s="55">
        <v>0.05</v>
      </c>
      <c r="F176" s="55">
        <v>24.72</v>
      </c>
      <c r="G176" s="55">
        <v>98.4</v>
      </c>
      <c r="H176" s="55">
        <v>25.82</v>
      </c>
      <c r="I176" s="55">
        <v>16.440000000000001</v>
      </c>
      <c r="J176" s="55">
        <v>0.55000000000000004</v>
      </c>
      <c r="K176" s="55">
        <v>0.01</v>
      </c>
      <c r="L176" s="55">
        <v>0.02</v>
      </c>
      <c r="M176" s="55">
        <v>0.28999999999999998</v>
      </c>
    </row>
    <row r="177" spans="1:13">
      <c r="A177" s="48"/>
      <c r="B177" s="20" t="s">
        <v>51</v>
      </c>
      <c r="C177" s="21">
        <v>40</v>
      </c>
      <c r="D177" s="18">
        <v>3.04</v>
      </c>
      <c r="E177" s="18">
        <v>0.36</v>
      </c>
      <c r="F177" s="18">
        <v>19.88</v>
      </c>
      <c r="G177" s="18">
        <v>90.4</v>
      </c>
      <c r="H177" s="18">
        <v>10.4</v>
      </c>
      <c r="I177" s="18">
        <v>14</v>
      </c>
      <c r="J177" s="18">
        <v>0.64</v>
      </c>
      <c r="K177" s="18">
        <v>0.06</v>
      </c>
      <c r="L177" s="18">
        <v>0.03</v>
      </c>
      <c r="M177" s="18">
        <v>0</v>
      </c>
    </row>
    <row r="178" spans="1:13">
      <c r="A178" s="48" t="s">
        <v>221</v>
      </c>
      <c r="B178" s="20" t="s">
        <v>117</v>
      </c>
      <c r="C178" s="21">
        <v>5</v>
      </c>
      <c r="D178" s="18">
        <v>7.0000000000000007E-2</v>
      </c>
      <c r="E178" s="18">
        <v>3.63</v>
      </c>
      <c r="F178" s="18">
        <v>0.05</v>
      </c>
      <c r="G178" s="18">
        <v>33.049999999999997</v>
      </c>
      <c r="H178" s="18">
        <v>1.2</v>
      </c>
      <c r="I178" s="18">
        <v>0.15</v>
      </c>
      <c r="J178" s="18">
        <v>0.01</v>
      </c>
      <c r="K178" s="18">
        <v>0</v>
      </c>
      <c r="L178" s="18">
        <v>0</v>
      </c>
      <c r="M178" s="18">
        <v>0</v>
      </c>
    </row>
    <row r="179" spans="1:13">
      <c r="A179" s="47"/>
      <c r="B179" s="19"/>
      <c r="C179" s="21"/>
      <c r="D179" s="18"/>
      <c r="E179" s="18"/>
      <c r="F179" s="18"/>
      <c r="G179" s="18"/>
      <c r="H179" s="18"/>
      <c r="I179" s="18"/>
      <c r="J179" s="18"/>
      <c r="K179" s="18"/>
      <c r="L179" s="18"/>
      <c r="M179" s="18"/>
    </row>
    <row r="180" spans="1:13">
      <c r="A180" s="47"/>
      <c r="B180" s="19"/>
      <c r="C180" s="21"/>
      <c r="D180" s="18"/>
      <c r="E180" s="18"/>
      <c r="F180" s="18"/>
      <c r="G180" s="18"/>
      <c r="H180" s="18"/>
      <c r="I180" s="18"/>
      <c r="J180" s="18"/>
      <c r="K180" s="18"/>
      <c r="L180" s="18"/>
      <c r="M180" s="18"/>
    </row>
    <row r="181" spans="1:13">
      <c r="A181" s="129" t="s">
        <v>193</v>
      </c>
      <c r="B181" s="129"/>
      <c r="C181" s="46"/>
      <c r="D181" s="35">
        <f>D175+D176+D177+D178+D179+D180</f>
        <v>8</v>
      </c>
      <c r="E181" s="35">
        <f t="shared" ref="E181:M181" si="48">E175+E176+E177+E178+E179+E180</f>
        <v>8</v>
      </c>
      <c r="F181" s="35">
        <f t="shared" si="48"/>
        <v>59.14</v>
      </c>
      <c r="G181" s="35">
        <f t="shared" si="48"/>
        <v>331.65000000000003</v>
      </c>
      <c r="H181" s="35">
        <f t="shared" si="48"/>
        <v>136.09</v>
      </c>
      <c r="I181" s="35">
        <f t="shared" si="48"/>
        <v>51.949999999999996</v>
      </c>
      <c r="J181" s="35">
        <f t="shared" si="48"/>
        <v>1.6199999999999999</v>
      </c>
      <c r="K181" s="35">
        <f t="shared" si="48"/>
        <v>0.14000000000000001</v>
      </c>
      <c r="L181" s="35">
        <f t="shared" si="48"/>
        <v>0.16999999999999998</v>
      </c>
      <c r="M181" s="35">
        <f t="shared" si="48"/>
        <v>0.76</v>
      </c>
    </row>
    <row r="182" spans="1:13">
      <c r="A182" s="129" t="s">
        <v>194</v>
      </c>
      <c r="B182" s="129"/>
      <c r="C182" s="46"/>
      <c r="D182" s="36">
        <f t="shared" ref="D182:M182" si="49">D181*100/D288</f>
        <v>59.25925925925926</v>
      </c>
      <c r="E182" s="36">
        <f t="shared" si="49"/>
        <v>53.333333333333336</v>
      </c>
      <c r="F182" s="36">
        <f t="shared" si="49"/>
        <v>90.636015325670499</v>
      </c>
      <c r="G182" s="36">
        <f t="shared" si="49"/>
        <v>73.7</v>
      </c>
      <c r="H182" s="36">
        <f t="shared" si="49"/>
        <v>60.484444444444442</v>
      </c>
      <c r="I182" s="36">
        <f t="shared" si="49"/>
        <v>103.9</v>
      </c>
      <c r="J182" s="36">
        <f t="shared" si="49"/>
        <v>64.8</v>
      </c>
      <c r="K182" s="36">
        <f t="shared" si="49"/>
        <v>62.222222222222221</v>
      </c>
      <c r="L182" s="36">
        <f t="shared" si="49"/>
        <v>68</v>
      </c>
      <c r="M182" s="36">
        <f t="shared" si="49"/>
        <v>6.08</v>
      </c>
    </row>
    <row r="183" spans="1:13">
      <c r="A183" s="119" t="s">
        <v>118</v>
      </c>
      <c r="B183" s="119"/>
      <c r="C183" s="119"/>
      <c r="D183" s="119"/>
      <c r="E183" s="119"/>
      <c r="F183" s="119"/>
      <c r="G183" s="119"/>
      <c r="H183" s="119"/>
      <c r="I183" s="119"/>
      <c r="J183" s="119"/>
      <c r="K183" s="119"/>
      <c r="L183" s="119"/>
      <c r="M183" s="119"/>
    </row>
    <row r="184" spans="1:13">
      <c r="A184" s="52" t="s">
        <v>352</v>
      </c>
      <c r="B184" s="20" t="s">
        <v>86</v>
      </c>
      <c r="C184" s="54" t="s">
        <v>196</v>
      </c>
      <c r="D184" s="63">
        <v>0.6</v>
      </c>
      <c r="E184" s="63">
        <v>3</v>
      </c>
      <c r="F184" s="63">
        <v>4.95</v>
      </c>
      <c r="G184" s="63">
        <v>48</v>
      </c>
      <c r="H184" s="63">
        <v>12.5</v>
      </c>
      <c r="I184" s="63">
        <v>7.26</v>
      </c>
      <c r="J184" s="63">
        <v>0.72</v>
      </c>
      <c r="K184" s="63">
        <v>0.02</v>
      </c>
      <c r="L184" s="63">
        <v>0.02</v>
      </c>
      <c r="M184" s="63">
        <v>1.95</v>
      </c>
    </row>
    <row r="185" spans="1:13">
      <c r="A185" s="52" t="s">
        <v>361</v>
      </c>
      <c r="B185" s="20" t="s">
        <v>362</v>
      </c>
      <c r="C185" s="54" t="s">
        <v>198</v>
      </c>
      <c r="D185" s="63">
        <v>1.32</v>
      </c>
      <c r="E185" s="63">
        <v>3.84</v>
      </c>
      <c r="F185" s="63">
        <v>5.16</v>
      </c>
      <c r="G185" s="63">
        <v>62.4</v>
      </c>
      <c r="H185" s="63">
        <v>23.26</v>
      </c>
      <c r="I185" s="63">
        <v>12.11</v>
      </c>
      <c r="J185" s="63">
        <v>0.47</v>
      </c>
      <c r="K185" s="63">
        <v>0.02</v>
      </c>
      <c r="L185" s="63">
        <v>0.02</v>
      </c>
      <c r="M185" s="63">
        <v>5.4</v>
      </c>
    </row>
    <row r="186" spans="1:13">
      <c r="A186" s="52" t="s">
        <v>444</v>
      </c>
      <c r="B186" s="20" t="s">
        <v>35</v>
      </c>
      <c r="C186" s="54" t="s">
        <v>278</v>
      </c>
      <c r="D186" s="63">
        <v>12.65</v>
      </c>
      <c r="E186" s="63">
        <v>4.42</v>
      </c>
      <c r="F186" s="63">
        <v>28.69</v>
      </c>
      <c r="G186" s="63">
        <v>208</v>
      </c>
      <c r="H186" s="63">
        <v>67.77</v>
      </c>
      <c r="I186" s="63">
        <v>62.57</v>
      </c>
      <c r="J186" s="63">
        <v>3.99</v>
      </c>
      <c r="K186" s="63">
        <v>0.35</v>
      </c>
      <c r="L186" s="63">
        <v>0.09</v>
      </c>
      <c r="M186" s="63">
        <v>0</v>
      </c>
    </row>
    <row r="187" spans="1:13">
      <c r="A187" s="52" t="s">
        <v>279</v>
      </c>
      <c r="B187" s="20" t="s">
        <v>88</v>
      </c>
      <c r="C187" s="54" t="s">
        <v>250</v>
      </c>
      <c r="D187" s="63">
        <v>10.5</v>
      </c>
      <c r="E187" s="63">
        <v>8.5399999999999991</v>
      </c>
      <c r="F187" s="63">
        <v>5.6</v>
      </c>
      <c r="G187" s="63">
        <v>142.1</v>
      </c>
      <c r="H187" s="63">
        <v>26.74</v>
      </c>
      <c r="I187" s="63">
        <v>19.89</v>
      </c>
      <c r="J187" s="63">
        <v>0.95</v>
      </c>
      <c r="K187" s="63">
        <v>0.04</v>
      </c>
      <c r="L187" s="63">
        <v>0.11</v>
      </c>
      <c r="M187" s="63">
        <v>0.39</v>
      </c>
    </row>
    <row r="188" spans="1:13">
      <c r="A188" s="52" t="s">
        <v>212</v>
      </c>
      <c r="B188" s="20" t="s">
        <v>83</v>
      </c>
      <c r="C188" s="54" t="s">
        <v>213</v>
      </c>
      <c r="D188" s="63">
        <v>0.13</v>
      </c>
      <c r="E188" s="63">
        <v>0.03</v>
      </c>
      <c r="F188" s="63">
        <v>6.13</v>
      </c>
      <c r="G188" s="63">
        <v>24</v>
      </c>
      <c r="H188" s="63">
        <v>0.17</v>
      </c>
      <c r="I188" s="63">
        <v>0</v>
      </c>
      <c r="J188" s="63">
        <v>0.01</v>
      </c>
      <c r="K188" s="63">
        <v>0</v>
      </c>
      <c r="L188" s="63">
        <v>0</v>
      </c>
      <c r="M188" s="63">
        <v>0</v>
      </c>
    </row>
    <row r="189" spans="1:13">
      <c r="A189" s="41"/>
      <c r="B189" s="25" t="s">
        <v>28</v>
      </c>
      <c r="C189" s="8">
        <v>30</v>
      </c>
      <c r="D189" s="27">
        <v>2.04</v>
      </c>
      <c r="E189" s="27">
        <v>0.36</v>
      </c>
      <c r="F189" s="27">
        <v>13.92</v>
      </c>
      <c r="G189" s="27">
        <v>64.5</v>
      </c>
      <c r="H189" s="27">
        <v>9</v>
      </c>
      <c r="I189" s="27">
        <v>13.8</v>
      </c>
      <c r="J189" s="27">
        <v>0.69</v>
      </c>
      <c r="K189" s="27">
        <v>4.8000000000000001E-2</v>
      </c>
      <c r="L189" s="27">
        <v>2.7E-2</v>
      </c>
      <c r="M189" s="27">
        <v>0</v>
      </c>
    </row>
    <row r="190" spans="1:13">
      <c r="A190" s="41"/>
      <c r="B190" s="20" t="s">
        <v>51</v>
      </c>
      <c r="C190" s="21">
        <v>30</v>
      </c>
      <c r="D190" s="27">
        <v>2.2799999999999998</v>
      </c>
      <c r="E190" s="27">
        <v>0.27</v>
      </c>
      <c r="F190" s="27">
        <v>14.91</v>
      </c>
      <c r="G190" s="27">
        <v>67.8</v>
      </c>
      <c r="H190" s="27">
        <v>7.8</v>
      </c>
      <c r="I190" s="27">
        <v>10.5</v>
      </c>
      <c r="J190" s="27">
        <v>0.48</v>
      </c>
      <c r="K190" s="27">
        <v>0.05</v>
      </c>
      <c r="L190" s="27">
        <v>0.02</v>
      </c>
      <c r="M190" s="27">
        <v>0</v>
      </c>
    </row>
    <row r="191" spans="1:13">
      <c r="A191" s="129" t="s">
        <v>206</v>
      </c>
      <c r="B191" s="129"/>
      <c r="C191" s="46"/>
      <c r="D191" s="35">
        <f>D184+D185+D186+D187+D188+D189+D190</f>
        <v>29.52</v>
      </c>
      <c r="E191" s="35">
        <f t="shared" ref="E191:M191" si="50">E184+E185+E186+E187+E188+E189+E190</f>
        <v>20.459999999999997</v>
      </c>
      <c r="F191" s="35">
        <f t="shared" si="50"/>
        <v>79.36</v>
      </c>
      <c r="G191" s="35">
        <f t="shared" si="50"/>
        <v>616.79999999999995</v>
      </c>
      <c r="H191" s="35">
        <f t="shared" si="50"/>
        <v>147.24</v>
      </c>
      <c r="I191" s="35">
        <f t="shared" si="50"/>
        <v>126.13</v>
      </c>
      <c r="J191" s="35">
        <f t="shared" si="50"/>
        <v>7.3100000000000005</v>
      </c>
      <c r="K191" s="35">
        <f t="shared" si="50"/>
        <v>0.52799999999999991</v>
      </c>
      <c r="L191" s="35">
        <f t="shared" si="50"/>
        <v>0.28700000000000003</v>
      </c>
      <c r="M191" s="35">
        <f t="shared" si="50"/>
        <v>7.74</v>
      </c>
    </row>
    <row r="192" spans="1:13">
      <c r="A192" s="129" t="s">
        <v>207</v>
      </c>
      <c r="B192" s="129"/>
      <c r="C192" s="46"/>
      <c r="D192" s="36">
        <f t="shared" ref="D192:M192" si="51">D191*100/D289</f>
        <v>156.19047619047618</v>
      </c>
      <c r="E192" s="36">
        <f t="shared" si="51"/>
        <v>97.428571428571416</v>
      </c>
      <c r="F192" s="36">
        <f t="shared" si="51"/>
        <v>86.87465790914068</v>
      </c>
      <c r="G192" s="36">
        <f t="shared" si="51"/>
        <v>97.904761904761898</v>
      </c>
      <c r="H192" s="36">
        <f t="shared" si="51"/>
        <v>46.74285714285714</v>
      </c>
      <c r="I192" s="36">
        <f t="shared" si="51"/>
        <v>180.18571428571428</v>
      </c>
      <c r="J192" s="36">
        <f t="shared" si="51"/>
        <v>208.85714285714286</v>
      </c>
      <c r="K192" s="36">
        <f t="shared" si="51"/>
        <v>167.61904761904756</v>
      </c>
      <c r="L192" s="36">
        <f t="shared" si="51"/>
        <v>82</v>
      </c>
      <c r="M192" s="36">
        <f t="shared" si="51"/>
        <v>44.228571428571428</v>
      </c>
    </row>
    <row r="193" spans="1:13">
      <c r="A193" s="123" t="s">
        <v>208</v>
      </c>
      <c r="B193" s="123"/>
      <c r="C193" s="123"/>
      <c r="D193" s="123"/>
      <c r="E193" s="123"/>
      <c r="F193" s="123"/>
      <c r="G193" s="123"/>
      <c r="H193" s="123"/>
      <c r="I193" s="123"/>
      <c r="J193" s="123"/>
      <c r="K193" s="123"/>
      <c r="L193" s="123"/>
      <c r="M193" s="123"/>
    </row>
    <row r="194" spans="1:13">
      <c r="A194" s="22" t="s">
        <v>235</v>
      </c>
      <c r="B194" s="4" t="s">
        <v>559</v>
      </c>
      <c r="C194" s="27">
        <v>70</v>
      </c>
      <c r="D194" s="58">
        <v>4.7</v>
      </c>
      <c r="E194" s="58">
        <v>3.1</v>
      </c>
      <c r="F194" s="58">
        <v>28.4</v>
      </c>
      <c r="G194" s="58">
        <v>162</v>
      </c>
      <c r="H194" s="58">
        <v>11.27</v>
      </c>
      <c r="I194" s="58">
        <v>9.8800000000000008</v>
      </c>
      <c r="J194" s="58">
        <v>0.64</v>
      </c>
      <c r="K194" s="58">
        <v>0.06</v>
      </c>
      <c r="L194" s="58">
        <v>0.04</v>
      </c>
      <c r="M194" s="58">
        <v>0.39</v>
      </c>
    </row>
    <row r="195" spans="1:13">
      <c r="A195" s="22"/>
      <c r="B195" s="20" t="s">
        <v>540</v>
      </c>
      <c r="C195" s="21">
        <v>200</v>
      </c>
      <c r="D195" s="18">
        <v>1</v>
      </c>
      <c r="E195" s="18">
        <v>0</v>
      </c>
      <c r="F195" s="18">
        <v>18.2</v>
      </c>
      <c r="G195" s="18">
        <v>76</v>
      </c>
      <c r="H195" s="18">
        <v>14</v>
      </c>
      <c r="I195" s="18">
        <v>8</v>
      </c>
      <c r="J195" s="18">
        <v>0.6</v>
      </c>
      <c r="K195" s="18">
        <v>0.02</v>
      </c>
      <c r="L195" s="18">
        <v>0.02</v>
      </c>
      <c r="M195" s="18">
        <v>4</v>
      </c>
    </row>
    <row r="196" spans="1:13">
      <c r="A196" s="48"/>
      <c r="B196" s="20"/>
      <c r="C196" s="21"/>
      <c r="D196" s="23"/>
      <c r="E196" s="23"/>
      <c r="F196" s="23"/>
      <c r="G196" s="23"/>
      <c r="H196" s="23"/>
      <c r="I196" s="23"/>
      <c r="J196" s="23"/>
      <c r="K196" s="23"/>
      <c r="L196" s="23"/>
      <c r="M196" s="23"/>
    </row>
    <row r="197" spans="1:13">
      <c r="A197" s="129" t="s">
        <v>214</v>
      </c>
      <c r="B197" s="129"/>
      <c r="C197" s="46"/>
      <c r="D197" s="35">
        <f>D194+D195+D196</f>
        <v>5.7</v>
      </c>
      <c r="E197" s="35">
        <f t="shared" ref="E197:M197" si="52">E194+E195+E196</f>
        <v>3.1</v>
      </c>
      <c r="F197" s="35">
        <f t="shared" si="52"/>
        <v>46.599999999999994</v>
      </c>
      <c r="G197" s="35">
        <f t="shared" si="52"/>
        <v>238</v>
      </c>
      <c r="H197" s="35">
        <f t="shared" si="52"/>
        <v>25.27</v>
      </c>
      <c r="I197" s="35">
        <f t="shared" si="52"/>
        <v>17.880000000000003</v>
      </c>
      <c r="J197" s="35">
        <f t="shared" si="52"/>
        <v>1.24</v>
      </c>
      <c r="K197" s="35">
        <f t="shared" si="52"/>
        <v>0.08</v>
      </c>
      <c r="L197" s="35">
        <f t="shared" si="52"/>
        <v>0.06</v>
      </c>
      <c r="M197" s="35">
        <f t="shared" si="52"/>
        <v>4.3899999999999997</v>
      </c>
    </row>
    <row r="198" spans="1:13">
      <c r="A198" s="129" t="s">
        <v>215</v>
      </c>
      <c r="B198" s="129"/>
      <c r="C198" s="46"/>
      <c r="D198" s="36">
        <f t="shared" ref="D198:M198" si="53">D197*100/D290</f>
        <v>70.370370370370352</v>
      </c>
      <c r="E198" s="36">
        <f t="shared" si="53"/>
        <v>34.444444444444443</v>
      </c>
      <c r="F198" s="36">
        <f t="shared" si="53"/>
        <v>119.02937420178797</v>
      </c>
      <c r="G198" s="36">
        <f t="shared" si="53"/>
        <v>88.148148148148152</v>
      </c>
      <c r="H198" s="36">
        <f t="shared" si="53"/>
        <v>18.718518518518518</v>
      </c>
      <c r="I198" s="36">
        <f t="shared" si="53"/>
        <v>59.600000000000009</v>
      </c>
      <c r="J198" s="36">
        <f t="shared" si="53"/>
        <v>82.666666666666671</v>
      </c>
      <c r="K198" s="36">
        <f t="shared" si="53"/>
        <v>59.259259259259252</v>
      </c>
      <c r="L198" s="36">
        <f t="shared" si="53"/>
        <v>40</v>
      </c>
      <c r="M198" s="36">
        <f t="shared" si="53"/>
        <v>58.533333333333324</v>
      </c>
    </row>
    <row r="199" spans="1:13">
      <c r="A199" s="109" t="s">
        <v>297</v>
      </c>
      <c r="B199" s="109"/>
      <c r="C199" s="109"/>
      <c r="D199" s="56">
        <f t="shared" ref="D199:M199" si="54">D181+D191+D197</f>
        <v>43.22</v>
      </c>
      <c r="E199" s="56">
        <f t="shared" si="54"/>
        <v>31.56</v>
      </c>
      <c r="F199" s="56">
        <f t="shared" si="54"/>
        <v>185.1</v>
      </c>
      <c r="G199" s="56">
        <f t="shared" si="54"/>
        <v>1186.45</v>
      </c>
      <c r="H199" s="56">
        <f t="shared" si="54"/>
        <v>308.60000000000002</v>
      </c>
      <c r="I199" s="56">
        <f t="shared" si="54"/>
        <v>195.95999999999998</v>
      </c>
      <c r="J199" s="56">
        <f t="shared" si="54"/>
        <v>10.17</v>
      </c>
      <c r="K199" s="56">
        <f t="shared" si="54"/>
        <v>0.74799999999999989</v>
      </c>
      <c r="L199" s="56">
        <f t="shared" si="54"/>
        <v>0.51700000000000002</v>
      </c>
      <c r="M199" s="56">
        <f t="shared" si="54"/>
        <v>12.89</v>
      </c>
    </row>
    <row r="200" spans="1:13">
      <c r="A200" s="109" t="s">
        <v>298</v>
      </c>
      <c r="B200" s="109"/>
      <c r="C200" s="109"/>
      <c r="D200" s="57">
        <f t="shared" ref="D200:M200" si="55">D199*100/D291</f>
        <v>106.71604938271605</v>
      </c>
      <c r="E200" s="57">
        <f t="shared" si="55"/>
        <v>70.13333333333334</v>
      </c>
      <c r="F200" s="57">
        <f t="shared" si="55"/>
        <v>94.559386973180082</v>
      </c>
      <c r="G200" s="57">
        <f t="shared" si="55"/>
        <v>87.885185185185179</v>
      </c>
      <c r="H200" s="57">
        <f t="shared" si="55"/>
        <v>45.718518518518522</v>
      </c>
      <c r="I200" s="57">
        <f t="shared" si="55"/>
        <v>130.63999999999999</v>
      </c>
      <c r="J200" s="57">
        <f t="shared" si="55"/>
        <v>135.6</v>
      </c>
      <c r="K200" s="57">
        <f t="shared" si="55"/>
        <v>110.81481481481478</v>
      </c>
      <c r="L200" s="57">
        <f t="shared" si="55"/>
        <v>68.933333333333337</v>
      </c>
      <c r="M200" s="57">
        <f t="shared" si="55"/>
        <v>34.373333333333335</v>
      </c>
    </row>
    <row r="201" spans="1:13">
      <c r="A201" s="123" t="s">
        <v>91</v>
      </c>
      <c r="B201" s="123"/>
      <c r="C201" s="123"/>
      <c r="D201" s="123"/>
      <c r="E201" s="123"/>
      <c r="F201" s="123"/>
      <c r="G201" s="123"/>
      <c r="H201" s="123"/>
      <c r="I201" s="123"/>
      <c r="J201" s="123"/>
      <c r="K201" s="128"/>
      <c r="L201" s="128"/>
      <c r="M201" s="123"/>
    </row>
    <row r="202" spans="1:13">
      <c r="A202" s="123" t="s">
        <v>18</v>
      </c>
      <c r="B202" s="123"/>
      <c r="C202" s="123"/>
      <c r="D202" s="123"/>
      <c r="E202" s="123"/>
      <c r="F202" s="123"/>
      <c r="G202" s="123"/>
      <c r="H202" s="123"/>
      <c r="I202" s="123"/>
      <c r="J202" s="123"/>
      <c r="K202" s="123"/>
      <c r="L202" s="123"/>
      <c r="M202" s="123"/>
    </row>
    <row r="203" spans="1:13">
      <c r="A203" s="52" t="s">
        <v>472</v>
      </c>
      <c r="B203" s="20" t="s">
        <v>115</v>
      </c>
      <c r="C203" s="54" t="s">
        <v>148</v>
      </c>
      <c r="D203" s="63">
        <v>7.3</v>
      </c>
      <c r="E203" s="63">
        <v>8.8000000000000007</v>
      </c>
      <c r="F203" s="63">
        <v>32</v>
      </c>
      <c r="G203" s="63">
        <v>238</v>
      </c>
      <c r="H203" s="63">
        <v>123.5</v>
      </c>
      <c r="I203" s="63">
        <v>60.7</v>
      </c>
      <c r="J203" s="63">
        <v>1.5</v>
      </c>
      <c r="K203" s="63">
        <v>0.18</v>
      </c>
      <c r="L203" s="63">
        <v>0.16</v>
      </c>
      <c r="M203" s="63">
        <v>0.46</v>
      </c>
    </row>
    <row r="204" spans="1:13">
      <c r="A204" s="52" t="s">
        <v>233</v>
      </c>
      <c r="B204" s="20" t="s">
        <v>234</v>
      </c>
      <c r="C204" s="54" t="s">
        <v>213</v>
      </c>
      <c r="D204" s="63">
        <v>0.13</v>
      </c>
      <c r="E204" s="63">
        <v>0.04</v>
      </c>
      <c r="F204" s="63">
        <v>6.27</v>
      </c>
      <c r="G204" s="63">
        <v>25.33</v>
      </c>
      <c r="H204" s="63">
        <v>2.63</v>
      </c>
      <c r="I204" s="63">
        <v>0.73</v>
      </c>
      <c r="J204" s="63">
        <v>0.08</v>
      </c>
      <c r="K204" s="63">
        <v>0</v>
      </c>
      <c r="L204" s="63">
        <v>0</v>
      </c>
      <c r="M204" s="63">
        <v>1.1200000000000001</v>
      </c>
    </row>
    <row r="205" spans="1:13">
      <c r="A205" s="48"/>
      <c r="B205" s="20" t="s">
        <v>51</v>
      </c>
      <c r="C205" s="21">
        <v>40</v>
      </c>
      <c r="D205" s="18">
        <v>3.04</v>
      </c>
      <c r="E205" s="18">
        <v>0.36</v>
      </c>
      <c r="F205" s="18">
        <v>19.88</v>
      </c>
      <c r="G205" s="18">
        <v>90.4</v>
      </c>
      <c r="H205" s="18">
        <v>10.4</v>
      </c>
      <c r="I205" s="18">
        <v>14</v>
      </c>
      <c r="J205" s="18">
        <v>0.64</v>
      </c>
      <c r="K205" s="18">
        <v>0.06</v>
      </c>
      <c r="L205" s="18">
        <v>0.03</v>
      </c>
      <c r="M205" s="18">
        <v>0</v>
      </c>
    </row>
    <row r="206" spans="1:13">
      <c r="A206" s="34"/>
      <c r="B206" s="19" t="s">
        <v>132</v>
      </c>
      <c r="C206" s="63">
        <v>40</v>
      </c>
      <c r="D206" s="33">
        <v>5.0999999999999996</v>
      </c>
      <c r="E206" s="33">
        <v>4.5999999999999996</v>
      </c>
      <c r="F206" s="33">
        <v>0.3</v>
      </c>
      <c r="G206" s="33">
        <v>63</v>
      </c>
      <c r="H206" s="33">
        <v>22</v>
      </c>
      <c r="I206" s="33">
        <v>4.8</v>
      </c>
      <c r="J206" s="33">
        <v>1</v>
      </c>
      <c r="K206" s="33">
        <v>0.3</v>
      </c>
      <c r="L206" s="33">
        <v>0</v>
      </c>
      <c r="M206" s="33">
        <v>0</v>
      </c>
    </row>
    <row r="207" spans="1:13">
      <c r="A207" s="48"/>
      <c r="B207" s="17"/>
      <c r="C207" s="59"/>
      <c r="D207" s="18"/>
      <c r="E207" s="18"/>
      <c r="F207" s="18"/>
      <c r="G207" s="18"/>
      <c r="H207" s="18"/>
      <c r="I207" s="18"/>
      <c r="J207" s="18"/>
      <c r="K207" s="18"/>
      <c r="L207" s="18"/>
      <c r="M207" s="18"/>
    </row>
    <row r="208" spans="1:13">
      <c r="A208" s="48"/>
      <c r="B208" s="25"/>
      <c r="C208" s="8"/>
      <c r="D208" s="18"/>
      <c r="E208" s="18"/>
      <c r="F208" s="18"/>
      <c r="G208" s="18"/>
      <c r="H208" s="18"/>
      <c r="I208" s="18"/>
      <c r="J208" s="18"/>
      <c r="K208" s="18"/>
      <c r="L208" s="18"/>
      <c r="M208" s="18"/>
    </row>
    <row r="209" spans="1:16">
      <c r="A209" s="129" t="s">
        <v>193</v>
      </c>
      <c r="B209" s="129"/>
      <c r="C209" s="46"/>
      <c r="D209" s="35">
        <f>D203+D204+D205+D206+D207+D208</f>
        <v>15.569999999999999</v>
      </c>
      <c r="E209" s="35">
        <f t="shared" ref="E209:M209" si="56">E203+E204+E205+E206+E207+E208</f>
        <v>13.799999999999999</v>
      </c>
      <c r="F209" s="35">
        <f t="shared" si="56"/>
        <v>58.449999999999989</v>
      </c>
      <c r="G209" s="35">
        <f t="shared" si="56"/>
        <v>416.73</v>
      </c>
      <c r="H209" s="35">
        <f t="shared" si="56"/>
        <v>158.53</v>
      </c>
      <c r="I209" s="35">
        <f t="shared" si="56"/>
        <v>80.23</v>
      </c>
      <c r="J209" s="35">
        <f t="shared" si="56"/>
        <v>3.22</v>
      </c>
      <c r="K209" s="35">
        <f t="shared" si="56"/>
        <v>0.54</v>
      </c>
      <c r="L209" s="35">
        <f t="shared" si="56"/>
        <v>0.19</v>
      </c>
      <c r="M209" s="35">
        <f t="shared" si="56"/>
        <v>1.58</v>
      </c>
    </row>
    <row r="210" spans="1:16">
      <c r="A210" s="129" t="s">
        <v>194</v>
      </c>
      <c r="B210" s="129"/>
      <c r="C210" s="46"/>
      <c r="D210" s="36">
        <f t="shared" ref="D210:M210" si="57">D209*100/D288</f>
        <v>115.33333333333331</v>
      </c>
      <c r="E210" s="36">
        <f t="shared" si="57"/>
        <v>92</v>
      </c>
      <c r="F210" s="36">
        <f t="shared" si="57"/>
        <v>89.578544061302665</v>
      </c>
      <c r="G210" s="36">
        <f t="shared" si="57"/>
        <v>92.606666666666669</v>
      </c>
      <c r="H210" s="36">
        <f t="shared" si="57"/>
        <v>70.457777777777778</v>
      </c>
      <c r="I210" s="36">
        <f t="shared" si="57"/>
        <v>160.46</v>
      </c>
      <c r="J210" s="36">
        <f t="shared" si="57"/>
        <v>128.80000000000001</v>
      </c>
      <c r="K210" s="36">
        <f t="shared" si="57"/>
        <v>239.99999999999997</v>
      </c>
      <c r="L210" s="36">
        <f t="shared" si="57"/>
        <v>76</v>
      </c>
      <c r="M210" s="36">
        <f t="shared" si="57"/>
        <v>12.64</v>
      </c>
    </row>
    <row r="211" spans="1:16">
      <c r="A211" s="119" t="s">
        <v>118</v>
      </c>
      <c r="B211" s="119"/>
      <c r="C211" s="119"/>
      <c r="D211" s="119"/>
      <c r="E211" s="119"/>
      <c r="F211" s="119"/>
      <c r="G211" s="119"/>
      <c r="H211" s="119"/>
      <c r="I211" s="119"/>
      <c r="J211" s="119"/>
      <c r="K211" s="119"/>
      <c r="L211" s="119"/>
      <c r="M211" s="119"/>
    </row>
    <row r="212" spans="1:16">
      <c r="A212" s="48" t="s">
        <v>261</v>
      </c>
      <c r="B212" s="20" t="s">
        <v>93</v>
      </c>
      <c r="C212" s="54" t="s">
        <v>196</v>
      </c>
      <c r="D212" s="23">
        <v>0.9</v>
      </c>
      <c r="E212" s="23">
        <v>2.7</v>
      </c>
      <c r="F212" s="23">
        <v>6.6</v>
      </c>
      <c r="G212" s="23">
        <v>54</v>
      </c>
      <c r="H212" s="23">
        <v>22.86</v>
      </c>
      <c r="I212" s="23">
        <v>11.72</v>
      </c>
      <c r="J212" s="23">
        <v>0.56999999999999995</v>
      </c>
      <c r="K212" s="23">
        <v>0.02</v>
      </c>
      <c r="L212" s="23">
        <v>0.02</v>
      </c>
      <c r="M212" s="23">
        <v>8.2200000000000006</v>
      </c>
    </row>
    <row r="213" spans="1:16">
      <c r="A213" s="52" t="s">
        <v>367</v>
      </c>
      <c r="B213" s="20" t="s">
        <v>161</v>
      </c>
      <c r="C213" s="54" t="s">
        <v>198</v>
      </c>
      <c r="D213" s="63">
        <v>1.56</v>
      </c>
      <c r="E213" s="63">
        <v>3.6</v>
      </c>
      <c r="F213" s="63">
        <v>9.84</v>
      </c>
      <c r="G213" s="63">
        <v>79.2</v>
      </c>
      <c r="H213" s="63">
        <v>17.079999999999998</v>
      </c>
      <c r="I213" s="63">
        <v>17.38</v>
      </c>
      <c r="J213" s="63">
        <v>0.66</v>
      </c>
      <c r="K213" s="63">
        <v>0.06</v>
      </c>
      <c r="L213" s="63">
        <v>0.05</v>
      </c>
      <c r="M213" s="63">
        <v>7.56</v>
      </c>
    </row>
    <row r="214" spans="1:16">
      <c r="A214" s="52" t="s">
        <v>199</v>
      </c>
      <c r="B214" s="20" t="s">
        <v>22</v>
      </c>
      <c r="C214" s="54" t="s">
        <v>247</v>
      </c>
      <c r="D214" s="63">
        <v>2.69</v>
      </c>
      <c r="E214" s="63">
        <v>3.99</v>
      </c>
      <c r="F214" s="63">
        <v>17.420000000000002</v>
      </c>
      <c r="G214" s="63">
        <v>119</v>
      </c>
      <c r="H214" s="63">
        <v>30.87</v>
      </c>
      <c r="I214" s="63">
        <v>24.79</v>
      </c>
      <c r="J214" s="63">
        <v>0.9</v>
      </c>
      <c r="K214" s="63">
        <v>0.1</v>
      </c>
      <c r="L214" s="63">
        <v>0.09</v>
      </c>
      <c r="M214" s="63">
        <v>9.01</v>
      </c>
    </row>
    <row r="215" spans="1:16">
      <c r="A215" s="52" t="s">
        <v>430</v>
      </c>
      <c r="B215" s="20" t="s">
        <v>431</v>
      </c>
      <c r="C215" s="54" t="s">
        <v>250</v>
      </c>
      <c r="D215" s="63">
        <v>17.5</v>
      </c>
      <c r="E215" s="63">
        <v>14.7</v>
      </c>
      <c r="F215" s="63">
        <v>0.28000000000000003</v>
      </c>
      <c r="G215" s="63">
        <v>203</v>
      </c>
      <c r="H215" s="63">
        <v>14.38</v>
      </c>
      <c r="I215" s="63">
        <v>14.69</v>
      </c>
      <c r="J215" s="63">
        <v>1.39</v>
      </c>
      <c r="K215" s="63">
        <v>0.04</v>
      </c>
      <c r="L215" s="63">
        <v>0.1</v>
      </c>
      <c r="M215" s="63">
        <v>0.67</v>
      </c>
    </row>
    <row r="216" spans="1:16">
      <c r="A216" s="52" t="s">
        <v>232</v>
      </c>
      <c r="B216" s="20" t="s">
        <v>72</v>
      </c>
      <c r="C216" s="54" t="s">
        <v>190</v>
      </c>
      <c r="D216" s="63">
        <v>0.18</v>
      </c>
      <c r="E216" s="63">
        <v>0.09</v>
      </c>
      <c r="F216" s="63">
        <v>15.48</v>
      </c>
      <c r="G216" s="63">
        <v>61.2</v>
      </c>
      <c r="H216" s="63">
        <v>5.43</v>
      </c>
      <c r="I216" s="63">
        <v>2.82</v>
      </c>
      <c r="J216" s="63">
        <v>0.72</v>
      </c>
      <c r="K216" s="63">
        <v>0.01</v>
      </c>
      <c r="L216" s="63">
        <v>0.01</v>
      </c>
      <c r="M216" s="63">
        <v>1.44</v>
      </c>
    </row>
    <row r="217" spans="1:16">
      <c r="A217" s="48"/>
      <c r="B217" s="25" t="s">
        <v>28</v>
      </c>
      <c r="C217" s="26">
        <v>40</v>
      </c>
      <c r="D217" s="18">
        <v>2.72</v>
      </c>
      <c r="E217" s="18">
        <v>0.48</v>
      </c>
      <c r="F217" s="18">
        <v>18.559999999999999</v>
      </c>
      <c r="G217" s="18">
        <v>86</v>
      </c>
      <c r="H217" s="18">
        <v>12</v>
      </c>
      <c r="I217" s="18">
        <v>18.399999999999999</v>
      </c>
      <c r="J217" s="18">
        <v>0.92</v>
      </c>
      <c r="K217" s="18">
        <v>0.06</v>
      </c>
      <c r="L217" s="18">
        <v>0.04</v>
      </c>
      <c r="M217" s="18">
        <v>0</v>
      </c>
    </row>
    <row r="218" spans="1:16">
      <c r="A218" s="41"/>
      <c r="B218" s="20" t="s">
        <v>51</v>
      </c>
      <c r="C218" s="21">
        <v>20</v>
      </c>
      <c r="D218" s="23">
        <v>1.52</v>
      </c>
      <c r="E218" s="23">
        <v>0.18</v>
      </c>
      <c r="F218" s="23">
        <v>9.94</v>
      </c>
      <c r="G218" s="23">
        <v>45.2</v>
      </c>
      <c r="H218" s="23">
        <v>5.2</v>
      </c>
      <c r="I218" s="23">
        <v>7</v>
      </c>
      <c r="J218" s="23">
        <v>0.32</v>
      </c>
      <c r="K218" s="23">
        <v>0.03</v>
      </c>
      <c r="L218" s="23">
        <v>0.02</v>
      </c>
      <c r="M218" s="23">
        <v>0</v>
      </c>
      <c r="P218" s="65"/>
    </row>
    <row r="219" spans="1:16">
      <c r="A219" s="129" t="s">
        <v>206</v>
      </c>
      <c r="B219" s="129"/>
      <c r="C219" s="46"/>
      <c r="D219" s="35">
        <f>D212+D213+D214+D215+D216+D217+D218</f>
        <v>27.069999999999997</v>
      </c>
      <c r="E219" s="35">
        <f t="shared" ref="E219:M219" si="58">E212+E213+E214+E215+E216+E217+E218</f>
        <v>25.740000000000002</v>
      </c>
      <c r="F219" s="35">
        <f t="shared" si="58"/>
        <v>78.12</v>
      </c>
      <c r="G219" s="35">
        <f t="shared" si="58"/>
        <v>647.6</v>
      </c>
      <c r="H219" s="35">
        <f t="shared" si="58"/>
        <v>107.82000000000001</v>
      </c>
      <c r="I219" s="35">
        <f t="shared" si="58"/>
        <v>96.799999999999983</v>
      </c>
      <c r="J219" s="35">
        <f t="shared" si="58"/>
        <v>5.4799999999999995</v>
      </c>
      <c r="K219" s="35">
        <f t="shared" si="58"/>
        <v>0.32000000000000006</v>
      </c>
      <c r="L219" s="35">
        <f t="shared" si="58"/>
        <v>0.33</v>
      </c>
      <c r="M219" s="35">
        <f t="shared" si="58"/>
        <v>26.900000000000002</v>
      </c>
    </row>
    <row r="220" spans="1:16">
      <c r="A220" s="129" t="s">
        <v>207</v>
      </c>
      <c r="B220" s="129"/>
      <c r="C220" s="46"/>
      <c r="D220" s="36">
        <f t="shared" ref="D220:M220" si="59">D219*100/D289</f>
        <v>143.22751322751319</v>
      </c>
      <c r="E220" s="36">
        <f t="shared" si="59"/>
        <v>122.57142857142857</v>
      </c>
      <c r="F220" s="36">
        <f t="shared" si="59"/>
        <v>85.517241379310349</v>
      </c>
      <c r="G220" s="36">
        <f t="shared" si="59"/>
        <v>102.7936507936508</v>
      </c>
      <c r="H220" s="36">
        <f t="shared" si="59"/>
        <v>34.228571428571428</v>
      </c>
      <c r="I220" s="36">
        <f t="shared" si="59"/>
        <v>138.28571428571425</v>
      </c>
      <c r="J220" s="36">
        <f t="shared" si="59"/>
        <v>156.57142857142858</v>
      </c>
      <c r="K220" s="36">
        <f t="shared" si="59"/>
        <v>101.5873015873016</v>
      </c>
      <c r="L220" s="36">
        <f t="shared" si="59"/>
        <v>94.285714285714278</v>
      </c>
      <c r="M220" s="36">
        <f t="shared" si="59"/>
        <v>153.71428571428572</v>
      </c>
    </row>
    <row r="221" spans="1:16">
      <c r="A221" s="123" t="s">
        <v>208</v>
      </c>
      <c r="B221" s="123"/>
      <c r="C221" s="123"/>
      <c r="D221" s="123"/>
      <c r="E221" s="123"/>
      <c r="F221" s="123"/>
      <c r="G221" s="123"/>
      <c r="H221" s="123"/>
      <c r="I221" s="123"/>
      <c r="J221" s="123"/>
      <c r="K221" s="123"/>
      <c r="L221" s="123"/>
      <c r="M221" s="123"/>
    </row>
    <row r="222" spans="1:16">
      <c r="A222" s="47"/>
      <c r="B222" s="17" t="s">
        <v>251</v>
      </c>
      <c r="C222" s="18">
        <v>20</v>
      </c>
      <c r="D222" s="63">
        <v>1.1599999999999999</v>
      </c>
      <c r="E222" s="63">
        <v>3.16</v>
      </c>
      <c r="F222" s="63">
        <v>13.12</v>
      </c>
      <c r="G222" s="63">
        <v>88.2</v>
      </c>
      <c r="H222" s="63">
        <v>11.2</v>
      </c>
      <c r="I222" s="63">
        <v>13.6</v>
      </c>
      <c r="J222" s="63">
        <v>0.92</v>
      </c>
      <c r="K222" s="63">
        <v>0.11</v>
      </c>
      <c r="L222" s="63">
        <v>0.09</v>
      </c>
      <c r="M222" s="63">
        <v>0</v>
      </c>
    </row>
    <row r="223" spans="1:16">
      <c r="A223" s="48"/>
      <c r="B223" s="17" t="s">
        <v>306</v>
      </c>
      <c r="C223" s="18">
        <v>180</v>
      </c>
      <c r="D223" s="23">
        <v>5.04</v>
      </c>
      <c r="E223" s="23">
        <v>4.5</v>
      </c>
      <c r="F223" s="23">
        <v>18.36</v>
      </c>
      <c r="G223" s="23">
        <v>136.80000000000001</v>
      </c>
      <c r="H223" s="23">
        <v>207</v>
      </c>
      <c r="I223" s="23">
        <v>19.8</v>
      </c>
      <c r="J223" s="23">
        <v>7.0000000000000007E-2</v>
      </c>
      <c r="K223" s="23">
        <v>0.08</v>
      </c>
      <c r="L223" s="23">
        <v>0.42</v>
      </c>
      <c r="M223" s="23">
        <v>1.44</v>
      </c>
    </row>
    <row r="224" spans="1:16">
      <c r="A224" s="48"/>
      <c r="B224" s="20"/>
      <c r="C224" s="21"/>
      <c r="D224" s="18"/>
      <c r="E224" s="18"/>
      <c r="F224" s="18"/>
      <c r="G224" s="18"/>
      <c r="H224" s="18"/>
      <c r="I224" s="18"/>
      <c r="J224" s="18"/>
      <c r="K224" s="18"/>
      <c r="L224" s="18"/>
      <c r="M224" s="18"/>
    </row>
    <row r="225" spans="1:13">
      <c r="A225" s="129" t="s">
        <v>214</v>
      </c>
      <c r="B225" s="129"/>
      <c r="C225" s="46"/>
      <c r="D225" s="35">
        <f>D222+D223+D224</f>
        <v>6.2</v>
      </c>
      <c r="E225" s="35">
        <f t="shared" ref="E225:M225" si="60">E222+E223+E224</f>
        <v>7.66</v>
      </c>
      <c r="F225" s="35">
        <f t="shared" si="60"/>
        <v>31.479999999999997</v>
      </c>
      <c r="G225" s="35">
        <f t="shared" si="60"/>
        <v>225</v>
      </c>
      <c r="H225" s="35">
        <f t="shared" si="60"/>
        <v>218.2</v>
      </c>
      <c r="I225" s="35">
        <f t="shared" si="60"/>
        <v>33.4</v>
      </c>
      <c r="J225" s="35">
        <f t="shared" si="60"/>
        <v>0.99</v>
      </c>
      <c r="K225" s="35">
        <f t="shared" si="60"/>
        <v>0.19</v>
      </c>
      <c r="L225" s="35">
        <f t="shared" si="60"/>
        <v>0.51</v>
      </c>
      <c r="M225" s="35">
        <f t="shared" si="60"/>
        <v>1.44</v>
      </c>
    </row>
    <row r="226" spans="1:13">
      <c r="A226" s="129" t="s">
        <v>215</v>
      </c>
      <c r="B226" s="129"/>
      <c r="C226" s="46"/>
      <c r="D226" s="36">
        <f t="shared" ref="D226:M226" si="61">D225*100/D290</f>
        <v>76.543209876543202</v>
      </c>
      <c r="E226" s="36">
        <f t="shared" si="61"/>
        <v>85.111111111111114</v>
      </c>
      <c r="F226" s="36">
        <f t="shared" si="61"/>
        <v>80.408684546615575</v>
      </c>
      <c r="G226" s="36">
        <f t="shared" si="61"/>
        <v>83.333333333333329</v>
      </c>
      <c r="H226" s="36">
        <f t="shared" si="61"/>
        <v>161.62962962962962</v>
      </c>
      <c r="I226" s="36">
        <f t="shared" si="61"/>
        <v>111.33333333333333</v>
      </c>
      <c r="J226" s="36">
        <f t="shared" si="61"/>
        <v>66</v>
      </c>
      <c r="K226" s="36">
        <f t="shared" si="61"/>
        <v>140.74074074074073</v>
      </c>
      <c r="L226" s="36">
        <f t="shared" si="61"/>
        <v>340</v>
      </c>
      <c r="M226" s="36">
        <f t="shared" si="61"/>
        <v>19.2</v>
      </c>
    </row>
    <row r="227" spans="1:13">
      <c r="A227" s="109" t="s">
        <v>307</v>
      </c>
      <c r="B227" s="109"/>
      <c r="C227" s="109"/>
      <c r="D227" s="56">
        <f t="shared" ref="D227:M227" si="62">D209+D219+D225</f>
        <v>48.839999999999996</v>
      </c>
      <c r="E227" s="56">
        <f t="shared" si="62"/>
        <v>47.2</v>
      </c>
      <c r="F227" s="56">
        <f t="shared" si="62"/>
        <v>168.04999999999998</v>
      </c>
      <c r="G227" s="56">
        <f t="shared" si="62"/>
        <v>1289.33</v>
      </c>
      <c r="H227" s="56">
        <f t="shared" si="62"/>
        <v>484.55</v>
      </c>
      <c r="I227" s="56">
        <f t="shared" si="62"/>
        <v>210.42999999999998</v>
      </c>
      <c r="J227" s="56">
        <f t="shared" si="62"/>
        <v>9.69</v>
      </c>
      <c r="K227" s="56">
        <f t="shared" si="62"/>
        <v>1.05</v>
      </c>
      <c r="L227" s="56">
        <f t="shared" si="62"/>
        <v>1.03</v>
      </c>
      <c r="M227" s="56">
        <f t="shared" si="62"/>
        <v>29.920000000000005</v>
      </c>
    </row>
    <row r="228" spans="1:13">
      <c r="A228" s="109" t="s">
        <v>308</v>
      </c>
      <c r="B228" s="109"/>
      <c r="C228" s="109"/>
      <c r="D228" s="57">
        <f t="shared" ref="D228:M228" si="63">D227*100/D291</f>
        <v>120.5925925925926</v>
      </c>
      <c r="E228" s="57">
        <f t="shared" si="63"/>
        <v>104.88888888888889</v>
      </c>
      <c r="F228" s="57">
        <f t="shared" si="63"/>
        <v>85.849297573435507</v>
      </c>
      <c r="G228" s="57">
        <f t="shared" si="63"/>
        <v>95.505925925925922</v>
      </c>
      <c r="H228" s="57">
        <f t="shared" si="63"/>
        <v>71.785185185185185</v>
      </c>
      <c r="I228" s="57">
        <f t="shared" si="63"/>
        <v>140.28666666666663</v>
      </c>
      <c r="J228" s="57">
        <f t="shared" si="63"/>
        <v>129.19999999999999</v>
      </c>
      <c r="K228" s="57">
        <f t="shared" si="63"/>
        <v>155.55555555555554</v>
      </c>
      <c r="L228" s="57">
        <f t="shared" si="63"/>
        <v>137.33333333333334</v>
      </c>
      <c r="M228" s="57">
        <f t="shared" si="63"/>
        <v>79.786666666666676</v>
      </c>
    </row>
    <row r="229" spans="1:13">
      <c r="A229" s="123" t="s">
        <v>96</v>
      </c>
      <c r="B229" s="123"/>
      <c r="C229" s="123"/>
      <c r="D229" s="123"/>
      <c r="E229" s="123"/>
      <c r="F229" s="123"/>
      <c r="G229" s="123"/>
      <c r="H229" s="123"/>
      <c r="I229" s="123"/>
      <c r="J229" s="123"/>
      <c r="K229" s="128"/>
      <c r="L229" s="128"/>
      <c r="M229" s="123"/>
    </row>
    <row r="230" spans="1:13">
      <c r="A230" s="123" t="s">
        <v>18</v>
      </c>
      <c r="B230" s="123"/>
      <c r="C230" s="123"/>
      <c r="D230" s="123"/>
      <c r="E230" s="123"/>
      <c r="F230" s="123"/>
      <c r="G230" s="123"/>
      <c r="H230" s="123"/>
      <c r="I230" s="123"/>
      <c r="J230" s="123"/>
      <c r="K230" s="123"/>
      <c r="L230" s="123"/>
      <c r="M230" s="123"/>
    </row>
    <row r="231" spans="1:13">
      <c r="A231" s="52" t="s">
        <v>382</v>
      </c>
      <c r="B231" s="20" t="s">
        <v>163</v>
      </c>
      <c r="C231" s="54" t="s">
        <v>213</v>
      </c>
      <c r="D231" s="63">
        <v>4</v>
      </c>
      <c r="E231" s="63">
        <v>4.8</v>
      </c>
      <c r="F231" s="63">
        <v>12.8</v>
      </c>
      <c r="G231" s="63">
        <v>110</v>
      </c>
      <c r="H231" s="63">
        <v>117.26</v>
      </c>
      <c r="I231" s="63">
        <v>26.58</v>
      </c>
      <c r="J231" s="63">
        <v>0.6</v>
      </c>
      <c r="K231" s="63">
        <v>0.08</v>
      </c>
      <c r="L231" s="63">
        <v>0.16</v>
      </c>
      <c r="M231" s="63">
        <v>6.87</v>
      </c>
    </row>
    <row r="232" spans="1:13">
      <c r="A232" s="52" t="s">
        <v>220</v>
      </c>
      <c r="B232" s="20" t="s">
        <v>61</v>
      </c>
      <c r="C232" s="54" t="s">
        <v>190</v>
      </c>
      <c r="D232" s="63">
        <v>2.52</v>
      </c>
      <c r="E232" s="63">
        <v>2.52</v>
      </c>
      <c r="F232" s="63">
        <v>13.2</v>
      </c>
      <c r="G232" s="63">
        <v>84</v>
      </c>
      <c r="H232" s="63">
        <v>127.03</v>
      </c>
      <c r="I232" s="63">
        <v>14.62</v>
      </c>
      <c r="J232" s="63">
        <v>0.13</v>
      </c>
      <c r="K232" s="63">
        <v>0.04</v>
      </c>
      <c r="L232" s="63">
        <v>0.14000000000000001</v>
      </c>
      <c r="M232" s="63">
        <v>0.62</v>
      </c>
    </row>
    <row r="233" spans="1:13">
      <c r="A233" s="48"/>
      <c r="B233" s="20" t="s">
        <v>51</v>
      </c>
      <c r="C233" s="21">
        <v>40</v>
      </c>
      <c r="D233" s="18">
        <v>3.04</v>
      </c>
      <c r="E233" s="18">
        <v>0.36</v>
      </c>
      <c r="F233" s="18">
        <v>19.88</v>
      </c>
      <c r="G233" s="18">
        <v>90.4</v>
      </c>
      <c r="H233" s="18">
        <v>10.4</v>
      </c>
      <c r="I233" s="18">
        <v>14</v>
      </c>
      <c r="J233" s="18">
        <v>0.64</v>
      </c>
      <c r="K233" s="18">
        <v>0.06</v>
      </c>
      <c r="L233" s="18">
        <v>0.03</v>
      </c>
      <c r="M233" s="18">
        <v>0</v>
      </c>
    </row>
    <row r="234" spans="1:13">
      <c r="A234" s="48" t="s">
        <v>221</v>
      </c>
      <c r="B234" s="20" t="s">
        <v>117</v>
      </c>
      <c r="C234" s="21">
        <v>5</v>
      </c>
      <c r="D234" s="18">
        <v>7.0000000000000007E-2</v>
      </c>
      <c r="E234" s="18">
        <v>3.63</v>
      </c>
      <c r="F234" s="18">
        <v>0.05</v>
      </c>
      <c r="G234" s="18">
        <v>33.049999999999997</v>
      </c>
      <c r="H234" s="18">
        <v>1.2</v>
      </c>
      <c r="I234" s="18">
        <v>0.15</v>
      </c>
      <c r="J234" s="18">
        <v>0.01</v>
      </c>
      <c r="K234" s="18">
        <v>0</v>
      </c>
      <c r="L234" s="18">
        <v>0</v>
      </c>
      <c r="M234" s="18">
        <v>0</v>
      </c>
    </row>
    <row r="235" spans="1:13">
      <c r="A235" s="47"/>
      <c r="B235" s="19"/>
      <c r="C235" s="21"/>
      <c r="D235" s="18"/>
      <c r="E235" s="18"/>
      <c r="F235" s="18"/>
      <c r="G235" s="18"/>
      <c r="H235" s="18"/>
      <c r="I235" s="18"/>
      <c r="J235" s="18"/>
      <c r="K235" s="18"/>
      <c r="L235" s="18"/>
      <c r="M235" s="18"/>
    </row>
    <row r="236" spans="1:13">
      <c r="A236" s="48"/>
      <c r="B236" s="19"/>
      <c r="C236" s="54"/>
      <c r="D236" s="18"/>
      <c r="E236" s="18"/>
      <c r="F236" s="18"/>
      <c r="G236" s="18"/>
      <c r="H236" s="18"/>
      <c r="I236" s="18"/>
      <c r="J236" s="18"/>
      <c r="K236" s="18"/>
      <c r="L236" s="18"/>
      <c r="M236" s="18"/>
    </row>
    <row r="237" spans="1:13">
      <c r="A237" s="129" t="s">
        <v>193</v>
      </c>
      <c r="B237" s="129"/>
      <c r="C237" s="46"/>
      <c r="D237" s="35">
        <f>D231+D232+D233+D234+D235+D236</f>
        <v>9.629999999999999</v>
      </c>
      <c r="E237" s="35">
        <f t="shared" ref="E237:M237" si="64">E231+E232+E233+E234+E235+E236</f>
        <v>11.31</v>
      </c>
      <c r="F237" s="35">
        <f t="shared" si="64"/>
        <v>45.929999999999993</v>
      </c>
      <c r="G237" s="35">
        <f t="shared" si="64"/>
        <v>317.45</v>
      </c>
      <c r="H237" s="35">
        <f t="shared" si="64"/>
        <v>255.89000000000001</v>
      </c>
      <c r="I237" s="35">
        <f t="shared" si="64"/>
        <v>55.349999999999994</v>
      </c>
      <c r="J237" s="35">
        <f t="shared" si="64"/>
        <v>1.3800000000000001</v>
      </c>
      <c r="K237" s="35">
        <f t="shared" si="64"/>
        <v>0.18</v>
      </c>
      <c r="L237" s="35">
        <f t="shared" si="64"/>
        <v>0.33000000000000007</v>
      </c>
      <c r="M237" s="35">
        <f t="shared" si="64"/>
        <v>7.49</v>
      </c>
    </row>
    <row r="238" spans="1:13">
      <c r="A238" s="129" t="s">
        <v>194</v>
      </c>
      <c r="B238" s="129"/>
      <c r="C238" s="46"/>
      <c r="D238" s="36">
        <f t="shared" ref="D238:M238" si="65">D237*100/D288</f>
        <v>71.333333333333329</v>
      </c>
      <c r="E238" s="36">
        <f t="shared" si="65"/>
        <v>75.400000000000006</v>
      </c>
      <c r="F238" s="36">
        <f t="shared" si="65"/>
        <v>70.390804597701134</v>
      </c>
      <c r="G238" s="36">
        <f t="shared" si="65"/>
        <v>70.544444444444451</v>
      </c>
      <c r="H238" s="36">
        <f t="shared" si="65"/>
        <v>113.72888888888889</v>
      </c>
      <c r="I238" s="36">
        <f t="shared" si="65"/>
        <v>110.69999999999999</v>
      </c>
      <c r="J238" s="36">
        <f t="shared" si="65"/>
        <v>55.2</v>
      </c>
      <c r="K238" s="36">
        <f t="shared" si="65"/>
        <v>79.999999999999986</v>
      </c>
      <c r="L238" s="36">
        <f t="shared" si="65"/>
        <v>132.00000000000003</v>
      </c>
      <c r="M238" s="36">
        <f t="shared" si="65"/>
        <v>59.92</v>
      </c>
    </row>
    <row r="239" spans="1:13">
      <c r="A239" s="119" t="s">
        <v>118</v>
      </c>
      <c r="B239" s="119"/>
      <c r="C239" s="119"/>
      <c r="D239" s="119"/>
      <c r="E239" s="119"/>
      <c r="F239" s="119"/>
      <c r="G239" s="119"/>
      <c r="H239" s="119"/>
      <c r="I239" s="119"/>
      <c r="J239" s="119"/>
      <c r="K239" s="119"/>
      <c r="L239" s="119"/>
      <c r="M239" s="119"/>
    </row>
    <row r="240" spans="1:13">
      <c r="A240" s="52" t="s">
        <v>274</v>
      </c>
      <c r="B240" s="20" t="s">
        <v>275</v>
      </c>
      <c r="C240" s="54" t="s">
        <v>196</v>
      </c>
      <c r="D240" s="63">
        <v>1.05</v>
      </c>
      <c r="E240" s="63">
        <v>2.7</v>
      </c>
      <c r="F240" s="63">
        <v>5.7</v>
      </c>
      <c r="G240" s="63">
        <v>51</v>
      </c>
      <c r="H240" s="63">
        <v>28.67</v>
      </c>
      <c r="I240" s="63">
        <v>9.7200000000000006</v>
      </c>
      <c r="J240" s="63">
        <v>0.65</v>
      </c>
      <c r="K240" s="63">
        <v>0.02</v>
      </c>
      <c r="L240" s="63">
        <v>0.02</v>
      </c>
      <c r="M240" s="63">
        <v>11.4</v>
      </c>
    </row>
    <row r="241" spans="1:16">
      <c r="A241" s="52" t="s">
        <v>365</v>
      </c>
      <c r="B241" s="20" t="s">
        <v>165</v>
      </c>
      <c r="C241" s="54" t="s">
        <v>198</v>
      </c>
      <c r="D241" s="63">
        <v>1.44</v>
      </c>
      <c r="E241" s="63">
        <v>3.72</v>
      </c>
      <c r="F241" s="63">
        <v>9.84</v>
      </c>
      <c r="G241" s="63">
        <v>79.2</v>
      </c>
      <c r="H241" s="63">
        <v>20.76</v>
      </c>
      <c r="I241" s="63">
        <v>17.96</v>
      </c>
      <c r="J241" s="63">
        <v>0.88</v>
      </c>
      <c r="K241" s="63">
        <v>0.04</v>
      </c>
      <c r="L241" s="63">
        <v>0.04</v>
      </c>
      <c r="M241" s="63">
        <v>3.5</v>
      </c>
    </row>
    <row r="242" spans="1:16">
      <c r="A242" s="52" t="s">
        <v>277</v>
      </c>
      <c r="B242" s="20" t="s">
        <v>46</v>
      </c>
      <c r="C242" s="54" t="s">
        <v>278</v>
      </c>
      <c r="D242" s="23">
        <v>4.5999999999999996</v>
      </c>
      <c r="E242" s="23">
        <v>3.7</v>
      </c>
      <c r="F242" s="23">
        <v>28.9</v>
      </c>
      <c r="G242" s="23">
        <v>170</v>
      </c>
      <c r="H242" s="23">
        <v>8.06</v>
      </c>
      <c r="I242" s="23">
        <v>6.34</v>
      </c>
      <c r="J242" s="23">
        <v>0.64</v>
      </c>
      <c r="K242" s="23">
        <v>0.05</v>
      </c>
      <c r="L242" s="23">
        <v>0.02</v>
      </c>
      <c r="M242" s="23">
        <v>0</v>
      </c>
    </row>
    <row r="243" spans="1:16">
      <c r="A243" s="52" t="s">
        <v>317</v>
      </c>
      <c r="B243" s="20" t="s">
        <v>318</v>
      </c>
      <c r="C243" s="54" t="s">
        <v>319</v>
      </c>
      <c r="D243" s="63">
        <v>10.78</v>
      </c>
      <c r="E243" s="63">
        <v>10.64</v>
      </c>
      <c r="F243" s="63">
        <v>8.9600000000000009</v>
      </c>
      <c r="G243" s="63">
        <v>175</v>
      </c>
      <c r="H243" s="63">
        <v>26.19</v>
      </c>
      <c r="I243" s="63">
        <v>19.66</v>
      </c>
      <c r="J243" s="63">
        <v>0.83</v>
      </c>
      <c r="K243" s="63">
        <v>0.06</v>
      </c>
      <c r="L243" s="63">
        <v>0.11</v>
      </c>
      <c r="M243" s="63">
        <v>0.1</v>
      </c>
    </row>
    <row r="244" spans="1:16">
      <c r="A244" s="52" t="s">
        <v>212</v>
      </c>
      <c r="B244" s="20" t="s">
        <v>83</v>
      </c>
      <c r="C244" s="54" t="s">
        <v>213</v>
      </c>
      <c r="D244" s="63">
        <v>0.13</v>
      </c>
      <c r="E244" s="63">
        <v>0.03</v>
      </c>
      <c r="F244" s="63">
        <v>6.13</v>
      </c>
      <c r="G244" s="63">
        <v>24</v>
      </c>
      <c r="H244" s="63">
        <v>0.17</v>
      </c>
      <c r="I244" s="63">
        <v>0</v>
      </c>
      <c r="J244" s="63">
        <v>0.01</v>
      </c>
      <c r="K244" s="63">
        <v>0</v>
      </c>
      <c r="L244" s="63">
        <v>0</v>
      </c>
      <c r="M244" s="63">
        <v>0</v>
      </c>
    </row>
    <row r="245" spans="1:16">
      <c r="A245" s="48"/>
      <c r="B245" s="25" t="s">
        <v>28</v>
      </c>
      <c r="C245" s="26">
        <v>40</v>
      </c>
      <c r="D245" s="18">
        <v>2.72</v>
      </c>
      <c r="E245" s="18">
        <v>0.48</v>
      </c>
      <c r="F245" s="18">
        <v>18.559999999999999</v>
      </c>
      <c r="G245" s="18">
        <v>86</v>
      </c>
      <c r="H245" s="18">
        <v>12</v>
      </c>
      <c r="I245" s="18">
        <v>18.399999999999999</v>
      </c>
      <c r="J245" s="18">
        <v>0.92</v>
      </c>
      <c r="K245" s="18">
        <v>0.06</v>
      </c>
      <c r="L245" s="18">
        <v>0.04</v>
      </c>
      <c r="M245" s="18">
        <v>0</v>
      </c>
    </row>
    <row r="246" spans="1:16">
      <c r="A246" s="41"/>
      <c r="B246" s="20" t="s">
        <v>51</v>
      </c>
      <c r="C246" s="21">
        <v>20</v>
      </c>
      <c r="D246" s="23">
        <v>1.52</v>
      </c>
      <c r="E246" s="23">
        <v>0.18</v>
      </c>
      <c r="F246" s="23">
        <v>9.94</v>
      </c>
      <c r="G246" s="23">
        <v>45.2</v>
      </c>
      <c r="H246" s="23">
        <v>5.2</v>
      </c>
      <c r="I246" s="23">
        <v>7</v>
      </c>
      <c r="J246" s="23">
        <v>0.32</v>
      </c>
      <c r="K246" s="23">
        <v>0.03</v>
      </c>
      <c r="L246" s="23">
        <v>0.02</v>
      </c>
      <c r="M246" s="23">
        <v>0</v>
      </c>
      <c r="P246" s="65"/>
    </row>
    <row r="247" spans="1:16">
      <c r="A247" s="129" t="s">
        <v>206</v>
      </c>
      <c r="B247" s="129"/>
      <c r="C247" s="46"/>
      <c r="D247" s="35">
        <f t="shared" ref="D247:M247" si="66">D240+D241+D242+D243+D244+D245+D246</f>
        <v>22.239999999999995</v>
      </c>
      <c r="E247" s="35">
        <f t="shared" si="66"/>
        <v>21.450000000000003</v>
      </c>
      <c r="F247" s="35">
        <f t="shared" si="66"/>
        <v>88.03</v>
      </c>
      <c r="G247" s="35">
        <f t="shared" si="66"/>
        <v>630.40000000000009</v>
      </c>
      <c r="H247" s="35">
        <f t="shared" si="66"/>
        <v>101.05000000000001</v>
      </c>
      <c r="I247" s="35">
        <f t="shared" si="66"/>
        <v>79.079999999999984</v>
      </c>
      <c r="J247" s="35">
        <f t="shared" si="66"/>
        <v>4.25</v>
      </c>
      <c r="K247" s="35">
        <f t="shared" si="66"/>
        <v>0.26</v>
      </c>
      <c r="L247" s="35">
        <f t="shared" si="66"/>
        <v>0.25</v>
      </c>
      <c r="M247" s="35">
        <f t="shared" si="66"/>
        <v>15</v>
      </c>
    </row>
    <row r="248" spans="1:16">
      <c r="A248" s="129" t="s">
        <v>207</v>
      </c>
      <c r="B248" s="129"/>
      <c r="C248" s="46"/>
      <c r="D248" s="36">
        <f>D247*100/D289</f>
        <v>117.67195767195763</v>
      </c>
      <c r="E248" s="36">
        <f t="shared" ref="E248:M248" si="67">E247*100/E289</f>
        <v>102.14285714285717</v>
      </c>
      <c r="F248" s="36">
        <f t="shared" si="67"/>
        <v>96.365626710454308</v>
      </c>
      <c r="G248" s="36">
        <f t="shared" si="67"/>
        <v>100.06349206349208</v>
      </c>
      <c r="H248" s="36">
        <f t="shared" si="67"/>
        <v>32.079365079365083</v>
      </c>
      <c r="I248" s="36">
        <f t="shared" si="67"/>
        <v>112.97142857142855</v>
      </c>
      <c r="J248" s="36">
        <f t="shared" si="67"/>
        <v>121.42857142857143</v>
      </c>
      <c r="K248" s="36">
        <f t="shared" si="67"/>
        <v>82.539682539682531</v>
      </c>
      <c r="L248" s="36">
        <f t="shared" si="67"/>
        <v>71.428571428571416</v>
      </c>
      <c r="M248" s="36">
        <f t="shared" si="67"/>
        <v>85.714285714285708</v>
      </c>
    </row>
    <row r="249" spans="1:16">
      <c r="A249" s="123" t="s">
        <v>208</v>
      </c>
      <c r="B249" s="123"/>
      <c r="C249" s="123"/>
      <c r="D249" s="123"/>
      <c r="E249" s="123"/>
      <c r="F249" s="123"/>
      <c r="G249" s="123"/>
      <c r="H249" s="123"/>
      <c r="I249" s="123"/>
      <c r="J249" s="123"/>
      <c r="K249" s="123"/>
      <c r="L249" s="123"/>
      <c r="M249" s="123"/>
    </row>
    <row r="250" spans="1:16">
      <c r="A250" s="47"/>
      <c r="B250" s="17" t="s">
        <v>269</v>
      </c>
      <c r="C250" s="23">
        <v>50</v>
      </c>
      <c r="D250" s="23">
        <v>3</v>
      </c>
      <c r="E250" s="23">
        <v>2.4</v>
      </c>
      <c r="F250" s="23">
        <v>37.5</v>
      </c>
      <c r="G250" s="23">
        <v>186</v>
      </c>
      <c r="H250" s="23">
        <v>11</v>
      </c>
      <c r="I250" s="23">
        <v>9</v>
      </c>
      <c r="J250" s="23">
        <v>0.8</v>
      </c>
      <c r="K250" s="23">
        <v>0.08</v>
      </c>
      <c r="L250" s="23">
        <v>0.02</v>
      </c>
      <c r="M250" s="23">
        <v>0</v>
      </c>
    </row>
    <row r="251" spans="1:16">
      <c r="A251" s="48"/>
      <c r="B251" s="20" t="s">
        <v>530</v>
      </c>
      <c r="C251" s="54">
        <v>200</v>
      </c>
      <c r="D251" s="18">
        <v>1.4</v>
      </c>
      <c r="E251" s="18">
        <v>0.4</v>
      </c>
      <c r="F251" s="18">
        <v>22.8</v>
      </c>
      <c r="G251" s="18">
        <v>102</v>
      </c>
      <c r="H251" s="18">
        <v>34</v>
      </c>
      <c r="I251" s="18">
        <v>12</v>
      </c>
      <c r="J251" s="18">
        <v>0.6</v>
      </c>
      <c r="K251" s="18">
        <v>0</v>
      </c>
      <c r="L251" s="18">
        <v>0</v>
      </c>
      <c r="M251" s="18">
        <v>14.8</v>
      </c>
    </row>
    <row r="252" spans="1:16">
      <c r="A252" s="48"/>
      <c r="B252" s="20"/>
      <c r="C252" s="21"/>
      <c r="D252" s="23"/>
      <c r="E252" s="23"/>
      <c r="F252" s="23"/>
      <c r="G252" s="23"/>
      <c r="H252" s="23"/>
      <c r="I252" s="23"/>
      <c r="J252" s="23"/>
      <c r="K252" s="23"/>
      <c r="L252" s="23"/>
      <c r="M252" s="23"/>
    </row>
    <row r="253" spans="1:16">
      <c r="A253" s="129" t="s">
        <v>214</v>
      </c>
      <c r="B253" s="129"/>
      <c r="C253" s="46"/>
      <c r="D253" s="35">
        <f>D250+D251+D252</f>
        <v>4.4000000000000004</v>
      </c>
      <c r="E253" s="35">
        <f t="shared" ref="E253:M253" si="68">E250+E251+E252</f>
        <v>2.8</v>
      </c>
      <c r="F253" s="35">
        <f t="shared" si="68"/>
        <v>60.3</v>
      </c>
      <c r="G253" s="35">
        <f t="shared" si="68"/>
        <v>288</v>
      </c>
      <c r="H253" s="35">
        <f t="shared" si="68"/>
        <v>45</v>
      </c>
      <c r="I253" s="35">
        <f t="shared" si="68"/>
        <v>21</v>
      </c>
      <c r="J253" s="35">
        <f t="shared" si="68"/>
        <v>1.4</v>
      </c>
      <c r="K253" s="35">
        <f t="shared" si="68"/>
        <v>0.08</v>
      </c>
      <c r="L253" s="35">
        <f t="shared" si="68"/>
        <v>0.02</v>
      </c>
      <c r="M253" s="35">
        <f t="shared" si="68"/>
        <v>14.8</v>
      </c>
    </row>
    <row r="254" spans="1:16">
      <c r="A254" s="129" t="s">
        <v>215</v>
      </c>
      <c r="B254" s="129"/>
      <c r="C254" s="46"/>
      <c r="D254" s="36">
        <f>D253*100/D290</f>
        <v>54.320987654320987</v>
      </c>
      <c r="E254" s="36">
        <f t="shared" ref="E254:M254" si="69">E253*100/E290</f>
        <v>31.111111111111111</v>
      </c>
      <c r="F254" s="36">
        <f t="shared" si="69"/>
        <v>154.02298850574712</v>
      </c>
      <c r="G254" s="36">
        <f t="shared" si="69"/>
        <v>106.66666666666667</v>
      </c>
      <c r="H254" s="36">
        <f t="shared" si="69"/>
        <v>33.333333333333336</v>
      </c>
      <c r="I254" s="36">
        <f t="shared" si="69"/>
        <v>70</v>
      </c>
      <c r="J254" s="36">
        <f t="shared" si="69"/>
        <v>93.333333333333329</v>
      </c>
      <c r="K254" s="36">
        <f t="shared" si="69"/>
        <v>59.259259259259252</v>
      </c>
      <c r="L254" s="36">
        <f t="shared" si="69"/>
        <v>13.333333333333334</v>
      </c>
      <c r="M254" s="36">
        <f t="shared" si="69"/>
        <v>197.33333333333334</v>
      </c>
    </row>
    <row r="255" spans="1:16">
      <c r="A255" s="109" t="s">
        <v>311</v>
      </c>
      <c r="B255" s="109"/>
      <c r="C255" s="109"/>
      <c r="D255" s="56">
        <f t="shared" ref="D255:M255" si="70">D237+D247+D253</f>
        <v>36.269999999999996</v>
      </c>
      <c r="E255" s="56">
        <f t="shared" si="70"/>
        <v>35.56</v>
      </c>
      <c r="F255" s="56">
        <f t="shared" si="70"/>
        <v>194.26</v>
      </c>
      <c r="G255" s="56">
        <f t="shared" si="70"/>
        <v>1235.8500000000001</v>
      </c>
      <c r="H255" s="56">
        <f t="shared" si="70"/>
        <v>401.94000000000005</v>
      </c>
      <c r="I255" s="56">
        <f t="shared" si="70"/>
        <v>155.42999999999998</v>
      </c>
      <c r="J255" s="56">
        <f t="shared" si="70"/>
        <v>7.0299999999999994</v>
      </c>
      <c r="K255" s="56">
        <f t="shared" si="70"/>
        <v>0.52</v>
      </c>
      <c r="L255" s="56">
        <f t="shared" si="70"/>
        <v>0.60000000000000009</v>
      </c>
      <c r="M255" s="56">
        <f t="shared" si="70"/>
        <v>37.290000000000006</v>
      </c>
    </row>
    <row r="256" spans="1:16">
      <c r="A256" s="109" t="s">
        <v>312</v>
      </c>
      <c r="B256" s="109"/>
      <c r="C256" s="109"/>
      <c r="D256" s="57">
        <f>D255*100/D291</f>
        <v>89.555555555555543</v>
      </c>
      <c r="E256" s="57">
        <f t="shared" ref="E256:M256" si="71">E255*100/E291</f>
        <v>79.022222222222226</v>
      </c>
      <c r="F256" s="57">
        <f t="shared" si="71"/>
        <v>99.238825031928485</v>
      </c>
      <c r="G256" s="57">
        <f t="shared" si="71"/>
        <v>91.544444444444451</v>
      </c>
      <c r="H256" s="57">
        <f t="shared" si="71"/>
        <v>59.546666666666674</v>
      </c>
      <c r="I256" s="57">
        <f t="shared" si="71"/>
        <v>103.61999999999999</v>
      </c>
      <c r="J256" s="57">
        <f t="shared" si="71"/>
        <v>93.73333333333332</v>
      </c>
      <c r="K256" s="57">
        <f t="shared" si="71"/>
        <v>77.037037037037038</v>
      </c>
      <c r="L256" s="57">
        <f t="shared" si="71"/>
        <v>80.000000000000014</v>
      </c>
      <c r="M256" s="57">
        <f t="shared" si="71"/>
        <v>99.440000000000012</v>
      </c>
    </row>
    <row r="257" spans="1:13">
      <c r="A257" s="123" t="s">
        <v>101</v>
      </c>
      <c r="B257" s="123"/>
      <c r="C257" s="123"/>
      <c r="D257" s="123"/>
      <c r="E257" s="123"/>
      <c r="F257" s="123"/>
      <c r="G257" s="123"/>
      <c r="H257" s="123"/>
      <c r="I257" s="123"/>
      <c r="J257" s="123"/>
      <c r="K257" s="128"/>
      <c r="L257" s="128"/>
      <c r="M257" s="123"/>
    </row>
    <row r="258" spans="1:13">
      <c r="A258" s="123" t="s">
        <v>18</v>
      </c>
      <c r="B258" s="123"/>
      <c r="C258" s="123"/>
      <c r="D258" s="123"/>
      <c r="E258" s="123"/>
      <c r="F258" s="123"/>
      <c r="G258" s="123"/>
      <c r="H258" s="123"/>
      <c r="I258" s="123"/>
      <c r="J258" s="123"/>
      <c r="K258" s="123"/>
      <c r="L258" s="123"/>
      <c r="M258" s="123"/>
    </row>
    <row r="259" spans="1:13">
      <c r="A259" s="52" t="s">
        <v>187</v>
      </c>
      <c r="B259" s="20" t="s">
        <v>152</v>
      </c>
      <c r="C259" s="54" t="s">
        <v>135</v>
      </c>
      <c r="D259" s="63">
        <v>4.5599999999999996</v>
      </c>
      <c r="E259" s="63">
        <v>7.08</v>
      </c>
      <c r="F259" s="63">
        <v>21.12</v>
      </c>
      <c r="G259" s="63">
        <v>165.6</v>
      </c>
      <c r="H259" s="63">
        <v>114.54</v>
      </c>
      <c r="I259" s="63">
        <v>15.69</v>
      </c>
      <c r="J259" s="63">
        <v>0.28999999999999998</v>
      </c>
      <c r="K259" s="63">
        <v>0.05</v>
      </c>
      <c r="L259" s="63">
        <v>0.14000000000000001</v>
      </c>
      <c r="M259" s="63">
        <v>0.5</v>
      </c>
    </row>
    <row r="260" spans="1:13">
      <c r="A260" s="98" t="s">
        <v>520</v>
      </c>
      <c r="B260" s="20" t="s">
        <v>521</v>
      </c>
      <c r="C260" s="54" t="s">
        <v>190</v>
      </c>
      <c r="D260" s="99">
        <v>0.09</v>
      </c>
      <c r="E260" s="99">
        <v>0.09</v>
      </c>
      <c r="F260" s="99">
        <v>24.84</v>
      </c>
      <c r="G260" s="99">
        <v>98.1</v>
      </c>
      <c r="H260" s="99">
        <v>7.63</v>
      </c>
      <c r="I260" s="99">
        <v>2.39</v>
      </c>
      <c r="J260" s="99">
        <v>0.63</v>
      </c>
      <c r="K260" s="99">
        <v>0.01</v>
      </c>
      <c r="L260" s="99">
        <v>0.01</v>
      </c>
      <c r="M260" s="99">
        <v>1.22</v>
      </c>
    </row>
    <row r="261" spans="1:13">
      <c r="A261" s="48"/>
      <c r="B261" s="20" t="s">
        <v>51</v>
      </c>
      <c r="C261" s="21">
        <v>40</v>
      </c>
      <c r="D261" s="18">
        <v>3.04</v>
      </c>
      <c r="E261" s="18">
        <v>0.36</v>
      </c>
      <c r="F261" s="18">
        <v>19.88</v>
      </c>
      <c r="G261" s="18">
        <v>90.4</v>
      </c>
      <c r="H261" s="18">
        <v>10.4</v>
      </c>
      <c r="I261" s="18">
        <v>14</v>
      </c>
      <c r="J261" s="18">
        <v>0.64</v>
      </c>
      <c r="K261" s="18">
        <v>0.06</v>
      </c>
      <c r="L261" s="18">
        <v>0.03</v>
      </c>
      <c r="M261" s="18">
        <v>0</v>
      </c>
    </row>
    <row r="262" spans="1:13">
      <c r="A262" s="48" t="s">
        <v>191</v>
      </c>
      <c r="B262" s="17" t="s">
        <v>125</v>
      </c>
      <c r="C262" s="59">
        <v>5</v>
      </c>
      <c r="D262" s="18">
        <v>1.17</v>
      </c>
      <c r="E262" s="18">
        <v>1.5</v>
      </c>
      <c r="F262" s="18">
        <v>0</v>
      </c>
      <c r="G262" s="18">
        <v>18.55</v>
      </c>
      <c r="H262" s="18">
        <v>50</v>
      </c>
      <c r="I262" s="18">
        <v>2.35</v>
      </c>
      <c r="J262" s="18">
        <v>0.03</v>
      </c>
      <c r="K262" s="18">
        <v>0</v>
      </c>
      <c r="L262" s="18">
        <v>1.4999999999999999E-2</v>
      </c>
      <c r="M262" s="18">
        <v>0.08</v>
      </c>
    </row>
    <row r="263" spans="1:13">
      <c r="A263" s="47"/>
      <c r="B263" s="19"/>
      <c r="C263" s="21"/>
      <c r="D263" s="18"/>
      <c r="E263" s="18"/>
      <c r="F263" s="18"/>
      <c r="G263" s="18"/>
      <c r="H263" s="18"/>
      <c r="I263" s="18"/>
      <c r="J263" s="18"/>
      <c r="K263" s="18"/>
      <c r="L263" s="18"/>
      <c r="M263" s="18"/>
    </row>
    <row r="264" spans="1:13">
      <c r="A264" s="48"/>
      <c r="B264" s="19"/>
      <c r="C264" s="54"/>
      <c r="D264" s="18"/>
      <c r="E264" s="18"/>
      <c r="F264" s="18"/>
      <c r="G264" s="18"/>
      <c r="H264" s="18"/>
      <c r="I264" s="18"/>
      <c r="J264" s="18"/>
      <c r="K264" s="18"/>
      <c r="L264" s="18"/>
      <c r="M264" s="18"/>
    </row>
    <row r="265" spans="1:13">
      <c r="A265" s="129" t="s">
        <v>193</v>
      </c>
      <c r="B265" s="129"/>
      <c r="C265" s="46"/>
      <c r="D265" s="35">
        <f>D259+D260+D261+D262+D263+D264</f>
        <v>8.86</v>
      </c>
      <c r="E265" s="35">
        <f t="shared" ref="E265:M265" si="72">E259+E260+E261+E262+E263+E264</f>
        <v>9.0300000000000011</v>
      </c>
      <c r="F265" s="35">
        <f t="shared" si="72"/>
        <v>65.84</v>
      </c>
      <c r="G265" s="35">
        <f t="shared" si="72"/>
        <v>372.65000000000003</v>
      </c>
      <c r="H265" s="35">
        <f t="shared" si="72"/>
        <v>182.57</v>
      </c>
      <c r="I265" s="35">
        <f t="shared" si="72"/>
        <v>34.43</v>
      </c>
      <c r="J265" s="35">
        <f t="shared" si="72"/>
        <v>1.59</v>
      </c>
      <c r="K265" s="35">
        <f t="shared" si="72"/>
        <v>0.12</v>
      </c>
      <c r="L265" s="35">
        <f t="shared" si="72"/>
        <v>0.19500000000000001</v>
      </c>
      <c r="M265" s="35">
        <f t="shared" si="72"/>
        <v>1.8</v>
      </c>
    </row>
    <row r="266" spans="1:13">
      <c r="A266" s="129" t="s">
        <v>194</v>
      </c>
      <c r="B266" s="129"/>
      <c r="C266" s="46"/>
      <c r="D266" s="36">
        <f>D265*100/D288</f>
        <v>65.629629629629633</v>
      </c>
      <c r="E266" s="36">
        <f t="shared" ref="E266:M266" si="73">E265*100/E288</f>
        <v>60.20000000000001</v>
      </c>
      <c r="F266" s="36">
        <f t="shared" si="73"/>
        <v>100.90421455938697</v>
      </c>
      <c r="G266" s="36">
        <f t="shared" si="73"/>
        <v>82.811111111111117</v>
      </c>
      <c r="H266" s="36">
        <f t="shared" si="73"/>
        <v>81.142222222222216</v>
      </c>
      <c r="I266" s="36">
        <f t="shared" si="73"/>
        <v>68.86</v>
      </c>
      <c r="J266" s="36">
        <f t="shared" si="73"/>
        <v>63.6</v>
      </c>
      <c r="K266" s="36">
        <f t="shared" si="73"/>
        <v>53.333333333333329</v>
      </c>
      <c r="L266" s="36">
        <f t="shared" si="73"/>
        <v>78</v>
      </c>
      <c r="M266" s="36">
        <f t="shared" si="73"/>
        <v>14.4</v>
      </c>
    </row>
    <row r="267" spans="1:13">
      <c r="A267" s="119" t="s">
        <v>118</v>
      </c>
      <c r="B267" s="119"/>
      <c r="C267" s="119"/>
      <c r="D267" s="119"/>
      <c r="E267" s="119"/>
      <c r="F267" s="119"/>
      <c r="G267" s="119"/>
      <c r="H267" s="119"/>
      <c r="I267" s="119"/>
      <c r="J267" s="119"/>
      <c r="K267" s="119"/>
      <c r="L267" s="119"/>
      <c r="M267" s="119"/>
    </row>
    <row r="268" spans="1:13">
      <c r="A268" s="52" t="s">
        <v>195</v>
      </c>
      <c r="B268" s="20" t="s">
        <v>103</v>
      </c>
      <c r="C268" s="54" t="s">
        <v>196</v>
      </c>
      <c r="D268" s="63">
        <v>0.75</v>
      </c>
      <c r="E268" s="63">
        <v>4.3499999999999996</v>
      </c>
      <c r="F268" s="63">
        <v>4.8</v>
      </c>
      <c r="G268" s="63">
        <v>63</v>
      </c>
      <c r="H268" s="63">
        <v>20.64</v>
      </c>
      <c r="I268" s="63">
        <v>11.21</v>
      </c>
      <c r="J268" s="63">
        <v>0.72</v>
      </c>
      <c r="K268" s="63">
        <v>0.02</v>
      </c>
      <c r="L268" s="63">
        <v>0.02</v>
      </c>
      <c r="M268" s="63">
        <v>1.1299999999999999</v>
      </c>
    </row>
    <row r="269" spans="1:13">
      <c r="A269" s="52" t="s">
        <v>276</v>
      </c>
      <c r="B269" s="34" t="s">
        <v>154</v>
      </c>
      <c r="C269" s="54" t="s">
        <v>190</v>
      </c>
      <c r="D269" s="63">
        <v>1.35</v>
      </c>
      <c r="E269" s="63">
        <v>3.06</v>
      </c>
      <c r="F269" s="63">
        <v>7.74</v>
      </c>
      <c r="G269" s="63">
        <v>64.8</v>
      </c>
      <c r="H269" s="63">
        <v>15.79</v>
      </c>
      <c r="I269" s="63">
        <v>14.76</v>
      </c>
      <c r="J269" s="63">
        <v>0.55000000000000004</v>
      </c>
      <c r="K269" s="63">
        <v>0.05</v>
      </c>
      <c r="L269" s="63">
        <v>0.04</v>
      </c>
      <c r="M269" s="63">
        <v>6.14</v>
      </c>
    </row>
    <row r="270" spans="1:13">
      <c r="A270" s="52" t="s">
        <v>227</v>
      </c>
      <c r="B270" s="20" t="s">
        <v>228</v>
      </c>
      <c r="C270" s="54" t="s">
        <v>449</v>
      </c>
      <c r="D270" s="63">
        <v>3.7</v>
      </c>
      <c r="E270" s="63">
        <v>3.6</v>
      </c>
      <c r="F270" s="63">
        <v>37.6</v>
      </c>
      <c r="G270" s="63">
        <v>201</v>
      </c>
      <c r="H270" s="63">
        <v>55.3</v>
      </c>
      <c r="I270" s="63">
        <v>60.4</v>
      </c>
      <c r="J270" s="63">
        <v>1.21</v>
      </c>
      <c r="K270" s="63">
        <v>7.0000000000000007E-2</v>
      </c>
      <c r="L270" s="63">
        <v>0.06</v>
      </c>
      <c r="M270" s="63">
        <v>8.48</v>
      </c>
    </row>
    <row r="271" spans="1:13">
      <c r="A271" s="52" t="s">
        <v>301</v>
      </c>
      <c r="B271" s="20" t="s">
        <v>302</v>
      </c>
      <c r="C271" s="54" t="s">
        <v>303</v>
      </c>
      <c r="D271" s="63">
        <v>11</v>
      </c>
      <c r="E271" s="63">
        <v>15.2</v>
      </c>
      <c r="F271" s="63">
        <v>10.9</v>
      </c>
      <c r="G271" s="63">
        <v>225</v>
      </c>
      <c r="H271" s="63">
        <v>29.19</v>
      </c>
      <c r="I271" s="63">
        <v>22.1</v>
      </c>
      <c r="J271" s="63">
        <v>1.03</v>
      </c>
      <c r="K271" s="63">
        <v>0.05</v>
      </c>
      <c r="L271" s="63">
        <v>0.1</v>
      </c>
      <c r="M271" s="63">
        <v>7.0000000000000007E-2</v>
      </c>
    </row>
    <row r="272" spans="1:13">
      <c r="A272" s="52" t="s">
        <v>257</v>
      </c>
      <c r="B272" s="20" t="s">
        <v>258</v>
      </c>
      <c r="C272" s="54" t="s">
        <v>190</v>
      </c>
      <c r="D272" s="63">
        <v>1.32</v>
      </c>
      <c r="E272" s="63">
        <v>1.32</v>
      </c>
      <c r="F272" s="63">
        <v>7.44</v>
      </c>
      <c r="G272" s="63">
        <v>45.6</v>
      </c>
      <c r="H272" s="63">
        <v>47.53</v>
      </c>
      <c r="I272" s="63">
        <v>5.46</v>
      </c>
      <c r="J272" s="63">
        <v>0.06</v>
      </c>
      <c r="K272" s="63">
        <v>0.01</v>
      </c>
      <c r="L272" s="63">
        <v>0.05</v>
      </c>
      <c r="M272" s="63">
        <v>0.23</v>
      </c>
    </row>
    <row r="273" spans="1:13">
      <c r="A273" s="48"/>
      <c r="B273" s="25" t="s">
        <v>28</v>
      </c>
      <c r="C273" s="8">
        <v>30</v>
      </c>
      <c r="D273" s="18">
        <v>2.04</v>
      </c>
      <c r="E273" s="18">
        <v>0.36</v>
      </c>
      <c r="F273" s="18">
        <v>13.92</v>
      </c>
      <c r="G273" s="18">
        <v>64.5</v>
      </c>
      <c r="H273" s="18">
        <v>9</v>
      </c>
      <c r="I273" s="18">
        <v>13.8</v>
      </c>
      <c r="J273" s="18">
        <v>0.69</v>
      </c>
      <c r="K273" s="18">
        <v>4.8000000000000001E-2</v>
      </c>
      <c r="L273" s="18">
        <v>2.7E-2</v>
      </c>
      <c r="M273" s="18">
        <v>0</v>
      </c>
    </row>
    <row r="274" spans="1:13">
      <c r="A274" s="48"/>
      <c r="B274" s="17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</row>
    <row r="275" spans="1:13">
      <c r="A275" s="129" t="s">
        <v>206</v>
      </c>
      <c r="B275" s="129"/>
      <c r="C275" s="46"/>
      <c r="D275" s="35">
        <f>D268+D269+D270+D271+D272+D273+D274</f>
        <v>20.16</v>
      </c>
      <c r="E275" s="35">
        <f t="shared" ref="E275:M275" si="74">E268+E269+E270+E271+E272+E273+E274</f>
        <v>27.89</v>
      </c>
      <c r="F275" s="35">
        <f t="shared" si="74"/>
        <v>82.4</v>
      </c>
      <c r="G275" s="35">
        <f t="shared" si="74"/>
        <v>663.9</v>
      </c>
      <c r="H275" s="35">
        <f t="shared" si="74"/>
        <v>177.45</v>
      </c>
      <c r="I275" s="35">
        <f t="shared" si="74"/>
        <v>127.72999999999999</v>
      </c>
      <c r="J275" s="35">
        <f t="shared" si="74"/>
        <v>4.26</v>
      </c>
      <c r="K275" s="35">
        <f t="shared" si="74"/>
        <v>0.248</v>
      </c>
      <c r="L275" s="35">
        <f t="shared" si="74"/>
        <v>0.29700000000000004</v>
      </c>
      <c r="M275" s="35">
        <f t="shared" si="74"/>
        <v>16.05</v>
      </c>
    </row>
    <row r="276" spans="1:13">
      <c r="A276" s="129" t="s">
        <v>207</v>
      </c>
      <c r="B276" s="129"/>
      <c r="C276" s="46"/>
      <c r="D276" s="36">
        <f>D275*100/D289</f>
        <v>106.66666666666666</v>
      </c>
      <c r="E276" s="36">
        <f t="shared" ref="E276:M276" si="75">E275*100/E289</f>
        <v>132.8095238095238</v>
      </c>
      <c r="F276" s="36">
        <f t="shared" si="75"/>
        <v>90.202517788724691</v>
      </c>
      <c r="G276" s="36">
        <f t="shared" si="75"/>
        <v>105.38095238095238</v>
      </c>
      <c r="H276" s="36">
        <f t="shared" si="75"/>
        <v>56.333333333333336</v>
      </c>
      <c r="I276" s="36">
        <f t="shared" si="75"/>
        <v>182.47142857142853</v>
      </c>
      <c r="J276" s="36">
        <f t="shared" si="75"/>
        <v>121.71428571428571</v>
      </c>
      <c r="K276" s="36">
        <f t="shared" si="75"/>
        <v>78.73015873015872</v>
      </c>
      <c r="L276" s="36">
        <f t="shared" si="75"/>
        <v>84.857142857142861</v>
      </c>
      <c r="M276" s="36">
        <f t="shared" si="75"/>
        <v>91.714285714285708</v>
      </c>
    </row>
    <row r="277" spans="1:13">
      <c r="A277" s="123" t="s">
        <v>208</v>
      </c>
      <c r="B277" s="123"/>
      <c r="C277" s="123"/>
      <c r="D277" s="123"/>
      <c r="E277" s="123"/>
      <c r="F277" s="123"/>
      <c r="G277" s="123"/>
      <c r="H277" s="123"/>
      <c r="I277" s="123"/>
      <c r="J277" s="123"/>
      <c r="K277" s="123"/>
      <c r="L277" s="123"/>
      <c r="M277" s="123"/>
    </row>
    <row r="278" spans="1:13">
      <c r="A278" s="22" t="s">
        <v>320</v>
      </c>
      <c r="B278" s="19" t="s">
        <v>321</v>
      </c>
      <c r="C278" s="21">
        <v>70</v>
      </c>
      <c r="D278" s="33">
        <v>4.9000000000000004</v>
      </c>
      <c r="E278" s="33">
        <v>8.26</v>
      </c>
      <c r="F278" s="33">
        <v>37.380000000000003</v>
      </c>
      <c r="G278" s="33">
        <v>244</v>
      </c>
      <c r="H278" s="33">
        <v>10.77</v>
      </c>
      <c r="I278" s="33">
        <v>7</v>
      </c>
      <c r="J278" s="33">
        <v>0.59</v>
      </c>
      <c r="K278" s="33">
        <v>0.06</v>
      </c>
      <c r="L278" s="33">
        <v>0.03</v>
      </c>
      <c r="M278" s="33">
        <v>0</v>
      </c>
    </row>
    <row r="279" spans="1:13">
      <c r="A279" s="48"/>
      <c r="B279" s="20" t="s">
        <v>270</v>
      </c>
      <c r="C279" s="60">
        <v>180</v>
      </c>
      <c r="D279" s="18">
        <v>0.9</v>
      </c>
      <c r="E279" s="18">
        <v>0.2</v>
      </c>
      <c r="F279" s="18">
        <v>18.2</v>
      </c>
      <c r="G279" s="18">
        <v>82.8</v>
      </c>
      <c r="H279" s="18">
        <v>12.6</v>
      </c>
      <c r="I279" s="18">
        <v>7.2</v>
      </c>
      <c r="J279" s="18">
        <v>2.5</v>
      </c>
      <c r="K279" s="18">
        <v>0</v>
      </c>
      <c r="L279" s="18">
        <v>0</v>
      </c>
      <c r="M279" s="18">
        <v>3.6</v>
      </c>
    </row>
    <row r="280" spans="1:13">
      <c r="A280" s="48"/>
      <c r="B280" s="20"/>
      <c r="C280" s="21"/>
      <c r="D280" s="18"/>
      <c r="E280" s="18"/>
      <c r="F280" s="18"/>
      <c r="G280" s="18"/>
      <c r="H280" s="18"/>
      <c r="I280" s="18"/>
      <c r="J280" s="18"/>
      <c r="K280" s="18"/>
      <c r="L280" s="18"/>
      <c r="M280" s="18"/>
    </row>
    <row r="281" spans="1:13">
      <c r="A281" s="129" t="s">
        <v>214</v>
      </c>
      <c r="B281" s="129"/>
      <c r="C281" s="46"/>
      <c r="D281" s="35">
        <f>D278+D279+D280</f>
        <v>5.8000000000000007</v>
      </c>
      <c r="E281" s="35">
        <f t="shared" ref="E281:M281" si="76">E278+E279+E280</f>
        <v>8.4599999999999991</v>
      </c>
      <c r="F281" s="35">
        <f t="shared" si="76"/>
        <v>55.58</v>
      </c>
      <c r="G281" s="35">
        <f t="shared" si="76"/>
        <v>326.8</v>
      </c>
      <c r="H281" s="35">
        <f t="shared" si="76"/>
        <v>23.369999999999997</v>
      </c>
      <c r="I281" s="35">
        <f t="shared" si="76"/>
        <v>14.2</v>
      </c>
      <c r="J281" s="35">
        <f t="shared" si="76"/>
        <v>3.09</v>
      </c>
      <c r="K281" s="35">
        <f t="shared" si="76"/>
        <v>0.06</v>
      </c>
      <c r="L281" s="35">
        <f t="shared" si="76"/>
        <v>0.03</v>
      </c>
      <c r="M281" s="35">
        <f t="shared" si="76"/>
        <v>3.6</v>
      </c>
    </row>
    <row r="282" spans="1:13">
      <c r="A282" s="129" t="s">
        <v>215</v>
      </c>
      <c r="B282" s="129"/>
      <c r="C282" s="46"/>
      <c r="D282" s="36">
        <f>D281*100/D290</f>
        <v>71.604938271604937</v>
      </c>
      <c r="E282" s="36">
        <f t="shared" ref="E282:M282" si="77">E281*100/E290</f>
        <v>93.999999999999986</v>
      </c>
      <c r="F282" s="36">
        <f t="shared" si="77"/>
        <v>141.96679438058749</v>
      </c>
      <c r="G282" s="36">
        <f t="shared" si="77"/>
        <v>121.03703703703704</v>
      </c>
      <c r="H282" s="36">
        <f t="shared" si="77"/>
        <v>17.311111111111106</v>
      </c>
      <c r="I282" s="36">
        <f t="shared" si="77"/>
        <v>47.333333333333336</v>
      </c>
      <c r="J282" s="36">
        <f t="shared" si="77"/>
        <v>206</v>
      </c>
      <c r="K282" s="36">
        <f t="shared" si="77"/>
        <v>44.444444444444443</v>
      </c>
      <c r="L282" s="36">
        <f t="shared" si="77"/>
        <v>20</v>
      </c>
      <c r="M282" s="36">
        <f t="shared" si="77"/>
        <v>48</v>
      </c>
    </row>
    <row r="283" spans="1:13">
      <c r="A283" s="109" t="s">
        <v>322</v>
      </c>
      <c r="B283" s="109"/>
      <c r="C283" s="109"/>
      <c r="D283" s="56">
        <f t="shared" ref="D283:M283" si="78">D265+D275+D281</f>
        <v>34.82</v>
      </c>
      <c r="E283" s="56">
        <f t="shared" si="78"/>
        <v>45.38</v>
      </c>
      <c r="F283" s="56">
        <f t="shared" si="78"/>
        <v>203.82</v>
      </c>
      <c r="G283" s="56">
        <f t="shared" si="78"/>
        <v>1363.35</v>
      </c>
      <c r="H283" s="56">
        <f t="shared" si="78"/>
        <v>383.39</v>
      </c>
      <c r="I283" s="56">
        <f t="shared" si="78"/>
        <v>176.35999999999999</v>
      </c>
      <c r="J283" s="56">
        <f t="shared" si="78"/>
        <v>8.94</v>
      </c>
      <c r="K283" s="56">
        <f t="shared" si="78"/>
        <v>0.42799999999999999</v>
      </c>
      <c r="L283" s="56">
        <f t="shared" si="78"/>
        <v>0.52200000000000002</v>
      </c>
      <c r="M283" s="56">
        <f t="shared" si="78"/>
        <v>21.450000000000003</v>
      </c>
    </row>
    <row r="284" spans="1:13">
      <c r="A284" s="109" t="s">
        <v>323</v>
      </c>
      <c r="B284" s="109"/>
      <c r="C284" s="109"/>
      <c r="D284" s="57">
        <f>D283*100/D291</f>
        <v>85.975308641975303</v>
      </c>
      <c r="E284" s="57">
        <f t="shared" ref="E284:M284" si="79">E283*100/E291</f>
        <v>100.84444444444445</v>
      </c>
      <c r="F284" s="57">
        <f t="shared" si="79"/>
        <v>104.12260536398468</v>
      </c>
      <c r="G284" s="57">
        <f t="shared" si="79"/>
        <v>100.98888888888889</v>
      </c>
      <c r="H284" s="57">
        <f t="shared" si="79"/>
        <v>56.79851851851852</v>
      </c>
      <c r="I284" s="57">
        <f t="shared" si="79"/>
        <v>117.57333333333334</v>
      </c>
      <c r="J284" s="57">
        <f t="shared" si="79"/>
        <v>119.2</v>
      </c>
      <c r="K284" s="57">
        <f t="shared" si="79"/>
        <v>63.407407407407398</v>
      </c>
      <c r="L284" s="57">
        <f t="shared" si="79"/>
        <v>69.600000000000009</v>
      </c>
      <c r="M284" s="57">
        <f t="shared" si="79"/>
        <v>57.20000000000001</v>
      </c>
    </row>
    <row r="285" spans="1:13">
      <c r="A285" s="117" t="s">
        <v>179</v>
      </c>
      <c r="B285" s="117"/>
      <c r="C285" s="118"/>
      <c r="D285" s="38">
        <f t="shared" ref="D285:M285" si="80">((D30+D58+D86+D114+D142)/5)*100/D291</f>
        <v>96.47901234567901</v>
      </c>
      <c r="E285" s="38">
        <f t="shared" si="80"/>
        <v>92.817777777777778</v>
      </c>
      <c r="F285" s="38">
        <f t="shared" si="80"/>
        <v>102.63703703703702</v>
      </c>
      <c r="G285" s="38">
        <f t="shared" si="80"/>
        <v>98.478518518518513</v>
      </c>
      <c r="H285" s="38">
        <f t="shared" si="80"/>
        <v>61.398666666666664</v>
      </c>
      <c r="I285" s="38">
        <f t="shared" si="80"/>
        <v>121.79466666666667</v>
      </c>
      <c r="J285" s="38">
        <f t="shared" si="80"/>
        <v>103.11999999999998</v>
      </c>
      <c r="K285" s="38">
        <f t="shared" si="80"/>
        <v>96.118518518518528</v>
      </c>
      <c r="L285" s="38">
        <f t="shared" si="80"/>
        <v>88.293333333333351</v>
      </c>
      <c r="M285" s="38">
        <f t="shared" si="80"/>
        <v>97.024000000000001</v>
      </c>
    </row>
    <row r="286" spans="1:13">
      <c r="A286" s="117" t="s">
        <v>180</v>
      </c>
      <c r="B286" s="117"/>
      <c r="C286" s="118"/>
      <c r="D286" s="38">
        <f t="shared" ref="D286:M286" si="81">((D171+D199+D227+D255+D283)/5)*100/D291</f>
        <v>99.145679012345667</v>
      </c>
      <c r="E286" s="38">
        <f t="shared" si="81"/>
        <v>88.515555555555565</v>
      </c>
      <c r="F286" s="38">
        <f t="shared" si="81"/>
        <v>94.914942528735622</v>
      </c>
      <c r="G286" s="38">
        <f t="shared" si="81"/>
        <v>93.099407407407412</v>
      </c>
      <c r="H286" s="38">
        <f t="shared" si="81"/>
        <v>57.20148148148148</v>
      </c>
      <c r="I286" s="38">
        <f t="shared" si="81"/>
        <v>132.22666666666663</v>
      </c>
      <c r="J286" s="38">
        <f t="shared" si="81"/>
        <v>121.54666666666665</v>
      </c>
      <c r="K286" s="38">
        <f t="shared" si="81"/>
        <v>99.67407407407407</v>
      </c>
      <c r="L286" s="38">
        <f t="shared" si="81"/>
        <v>89.226666666666674</v>
      </c>
      <c r="M286" s="38">
        <f t="shared" si="81"/>
        <v>66.554666666666677</v>
      </c>
    </row>
    <row r="287" spans="1:13">
      <c r="A287" s="117" t="s">
        <v>181</v>
      </c>
      <c r="B287" s="117"/>
      <c r="C287" s="118"/>
      <c r="D287" s="38">
        <f t="shared" ref="D287:M287" si="82">((D30+D58+D86+D114+D142+D171+D199+D227+D255+D283)/10)*100/D291</f>
        <v>97.812345679012324</v>
      </c>
      <c r="E287" s="38">
        <f t="shared" si="82"/>
        <v>90.666666666666657</v>
      </c>
      <c r="F287" s="38">
        <f t="shared" si="82"/>
        <v>98.775989782886327</v>
      </c>
      <c r="G287" s="38">
        <f t="shared" si="82"/>
        <v>95.788962962962984</v>
      </c>
      <c r="H287" s="38">
        <f t="shared" si="82"/>
        <v>59.300074074074075</v>
      </c>
      <c r="I287" s="38">
        <f t="shared" si="82"/>
        <v>127.01066666666668</v>
      </c>
      <c r="J287" s="38">
        <f t="shared" si="82"/>
        <v>112.33333333333334</v>
      </c>
      <c r="K287" s="38">
        <f t="shared" si="82"/>
        <v>97.896296296296285</v>
      </c>
      <c r="L287" s="38">
        <f t="shared" si="82"/>
        <v>88.760000000000034</v>
      </c>
      <c r="M287" s="38">
        <f t="shared" si="82"/>
        <v>81.789333333333346</v>
      </c>
    </row>
    <row r="288" spans="1:13">
      <c r="A288" s="117" t="s">
        <v>182</v>
      </c>
      <c r="B288" s="117"/>
      <c r="C288" s="118"/>
      <c r="D288" s="62">
        <f>D292/100*25</f>
        <v>13.5</v>
      </c>
      <c r="E288" s="62">
        <f t="shared" ref="E288:M288" si="83">E292/100*25</f>
        <v>15</v>
      </c>
      <c r="F288" s="62">
        <f t="shared" si="83"/>
        <v>65.25</v>
      </c>
      <c r="G288" s="62">
        <f t="shared" si="83"/>
        <v>450</v>
      </c>
      <c r="H288" s="62">
        <f t="shared" si="83"/>
        <v>225</v>
      </c>
      <c r="I288" s="62">
        <f t="shared" si="83"/>
        <v>50</v>
      </c>
      <c r="J288" s="62">
        <f t="shared" si="83"/>
        <v>2.5</v>
      </c>
      <c r="K288" s="62">
        <f t="shared" si="83"/>
        <v>0.22500000000000003</v>
      </c>
      <c r="L288" s="62">
        <f t="shared" si="83"/>
        <v>0.25</v>
      </c>
      <c r="M288" s="62">
        <f t="shared" si="83"/>
        <v>12.5</v>
      </c>
    </row>
    <row r="289" spans="1:13">
      <c r="A289" s="117" t="s">
        <v>183</v>
      </c>
      <c r="B289" s="117"/>
      <c r="C289" s="118"/>
      <c r="D289" s="62">
        <f>D292/100*35</f>
        <v>18.900000000000002</v>
      </c>
      <c r="E289" s="62">
        <f t="shared" ref="E289:M289" si="84">E292/100*35</f>
        <v>21</v>
      </c>
      <c r="F289" s="62">
        <f t="shared" si="84"/>
        <v>91.35</v>
      </c>
      <c r="G289" s="62">
        <f t="shared" si="84"/>
        <v>630</v>
      </c>
      <c r="H289" s="62">
        <f t="shared" si="84"/>
        <v>315</v>
      </c>
      <c r="I289" s="62">
        <f t="shared" si="84"/>
        <v>70</v>
      </c>
      <c r="J289" s="62">
        <f t="shared" si="84"/>
        <v>3.5</v>
      </c>
      <c r="K289" s="62">
        <f t="shared" si="84"/>
        <v>0.31500000000000006</v>
      </c>
      <c r="L289" s="62">
        <f t="shared" si="84"/>
        <v>0.35000000000000003</v>
      </c>
      <c r="M289" s="62">
        <f t="shared" si="84"/>
        <v>17.5</v>
      </c>
    </row>
    <row r="290" spans="1:13">
      <c r="A290" s="117" t="s">
        <v>324</v>
      </c>
      <c r="B290" s="117"/>
      <c r="C290" s="118"/>
      <c r="D290" s="62">
        <f>D292/100*15</f>
        <v>8.1000000000000014</v>
      </c>
      <c r="E290" s="62">
        <f t="shared" ref="E290:M290" si="85">E292/100*15</f>
        <v>9</v>
      </c>
      <c r="F290" s="62">
        <f t="shared" si="85"/>
        <v>39.15</v>
      </c>
      <c r="G290" s="62">
        <f t="shared" si="85"/>
        <v>270</v>
      </c>
      <c r="H290" s="62">
        <f t="shared" si="85"/>
        <v>135</v>
      </c>
      <c r="I290" s="62">
        <f t="shared" si="85"/>
        <v>30</v>
      </c>
      <c r="J290" s="62">
        <f t="shared" si="85"/>
        <v>1.5</v>
      </c>
      <c r="K290" s="62">
        <f t="shared" si="85"/>
        <v>0.13500000000000001</v>
      </c>
      <c r="L290" s="62">
        <f t="shared" si="85"/>
        <v>0.15</v>
      </c>
      <c r="M290" s="62">
        <f t="shared" si="85"/>
        <v>7.5</v>
      </c>
    </row>
    <row r="291" spans="1:13">
      <c r="A291" s="117" t="s">
        <v>325</v>
      </c>
      <c r="B291" s="117"/>
      <c r="C291" s="118"/>
      <c r="D291" s="62">
        <f>D292/100*75</f>
        <v>40.5</v>
      </c>
      <c r="E291" s="62">
        <f t="shared" ref="E291:M291" si="86">E292/100*75</f>
        <v>45</v>
      </c>
      <c r="F291" s="62">
        <f t="shared" si="86"/>
        <v>195.75</v>
      </c>
      <c r="G291" s="62">
        <f t="shared" si="86"/>
        <v>1350</v>
      </c>
      <c r="H291" s="62">
        <f t="shared" si="86"/>
        <v>675</v>
      </c>
      <c r="I291" s="62">
        <f t="shared" si="86"/>
        <v>150</v>
      </c>
      <c r="J291" s="62">
        <f t="shared" si="86"/>
        <v>7.5</v>
      </c>
      <c r="K291" s="62">
        <f t="shared" si="86"/>
        <v>0.67500000000000004</v>
      </c>
      <c r="L291" s="62">
        <f t="shared" si="86"/>
        <v>0.75</v>
      </c>
      <c r="M291" s="62">
        <f t="shared" si="86"/>
        <v>37.5</v>
      </c>
    </row>
    <row r="292" spans="1:13">
      <c r="A292" s="117" t="s">
        <v>326</v>
      </c>
      <c r="B292" s="117"/>
      <c r="C292" s="118"/>
      <c r="D292" s="62">
        <v>54</v>
      </c>
      <c r="E292" s="62">
        <v>60</v>
      </c>
      <c r="F292" s="62">
        <v>261</v>
      </c>
      <c r="G292" s="62">
        <v>1800</v>
      </c>
      <c r="H292" s="62">
        <v>900</v>
      </c>
      <c r="I292" s="62">
        <v>200</v>
      </c>
      <c r="J292" s="62">
        <v>10</v>
      </c>
      <c r="K292" s="62">
        <v>0.9</v>
      </c>
      <c r="L292" s="62">
        <v>1</v>
      </c>
      <c r="M292" s="62">
        <v>50</v>
      </c>
    </row>
  </sheetData>
  <mergeCells count="136">
    <mergeCell ref="A291:C291"/>
    <mergeCell ref="A292:C292"/>
    <mergeCell ref="A285:C285"/>
    <mergeCell ref="A286:C286"/>
    <mergeCell ref="A287:C287"/>
    <mergeCell ref="A288:C288"/>
    <mergeCell ref="A289:C289"/>
    <mergeCell ref="A290:C290"/>
    <mergeCell ref="A276:B276"/>
    <mergeCell ref="A277:M277"/>
    <mergeCell ref="A281:B281"/>
    <mergeCell ref="A282:B282"/>
    <mergeCell ref="A283:C283"/>
    <mergeCell ref="A284:C284"/>
    <mergeCell ref="A257:M257"/>
    <mergeCell ref="A258:M258"/>
    <mergeCell ref="A265:B265"/>
    <mergeCell ref="A266:B266"/>
    <mergeCell ref="A267:M267"/>
    <mergeCell ref="A275:B275"/>
    <mergeCell ref="A248:B248"/>
    <mergeCell ref="A249:M249"/>
    <mergeCell ref="A253:B253"/>
    <mergeCell ref="A254:B254"/>
    <mergeCell ref="A255:C255"/>
    <mergeCell ref="A256:C256"/>
    <mergeCell ref="A229:M229"/>
    <mergeCell ref="A230:M230"/>
    <mergeCell ref="A237:B237"/>
    <mergeCell ref="A238:B238"/>
    <mergeCell ref="A239:M239"/>
    <mergeCell ref="A247:B247"/>
    <mergeCell ref="A220:B220"/>
    <mergeCell ref="A221:M221"/>
    <mergeCell ref="A225:B225"/>
    <mergeCell ref="A226:B226"/>
    <mergeCell ref="A227:C227"/>
    <mergeCell ref="A228:C228"/>
    <mergeCell ref="A201:M201"/>
    <mergeCell ref="A202:M202"/>
    <mergeCell ref="A209:B209"/>
    <mergeCell ref="A210:B210"/>
    <mergeCell ref="A211:M211"/>
    <mergeCell ref="A219:B219"/>
    <mergeCell ref="A192:B192"/>
    <mergeCell ref="A193:M193"/>
    <mergeCell ref="A197:B197"/>
    <mergeCell ref="A198:B198"/>
    <mergeCell ref="A199:C199"/>
    <mergeCell ref="A200:C200"/>
    <mergeCell ref="A173:M173"/>
    <mergeCell ref="A174:M174"/>
    <mergeCell ref="A181:B181"/>
    <mergeCell ref="A182:B182"/>
    <mergeCell ref="A183:M183"/>
    <mergeCell ref="A191:B191"/>
    <mergeCell ref="A163:B163"/>
    <mergeCell ref="A164:M164"/>
    <mergeCell ref="A169:B169"/>
    <mergeCell ref="A170:B170"/>
    <mergeCell ref="A171:C171"/>
    <mergeCell ref="A172:C172"/>
    <mergeCell ref="A144:M144"/>
    <mergeCell ref="A145:M145"/>
    <mergeCell ref="A152:B152"/>
    <mergeCell ref="A153:B153"/>
    <mergeCell ref="A154:M154"/>
    <mergeCell ref="A162:B162"/>
    <mergeCell ref="A135:B135"/>
    <mergeCell ref="A136:M136"/>
    <mergeCell ref="A140:B140"/>
    <mergeCell ref="A141:B141"/>
    <mergeCell ref="A142:C142"/>
    <mergeCell ref="A143:C143"/>
    <mergeCell ref="A116:M116"/>
    <mergeCell ref="A117:M117"/>
    <mergeCell ref="A124:B124"/>
    <mergeCell ref="A125:B125"/>
    <mergeCell ref="A126:M126"/>
    <mergeCell ref="A134:B134"/>
    <mergeCell ref="A107:B107"/>
    <mergeCell ref="A108:M108"/>
    <mergeCell ref="A112:B112"/>
    <mergeCell ref="A113:B113"/>
    <mergeCell ref="A114:C114"/>
    <mergeCell ref="A115:C115"/>
    <mergeCell ref="A88:M88"/>
    <mergeCell ref="A89:M89"/>
    <mergeCell ref="A96:B96"/>
    <mergeCell ref="A97:B97"/>
    <mergeCell ref="A98:M98"/>
    <mergeCell ref="A106:B106"/>
    <mergeCell ref="A79:B79"/>
    <mergeCell ref="A80:M80"/>
    <mergeCell ref="A84:B84"/>
    <mergeCell ref="A85:B85"/>
    <mergeCell ref="A86:C86"/>
    <mergeCell ref="A87:C87"/>
    <mergeCell ref="A60:M60"/>
    <mergeCell ref="A61:M61"/>
    <mergeCell ref="A68:B68"/>
    <mergeCell ref="A69:B69"/>
    <mergeCell ref="A70:M70"/>
    <mergeCell ref="A78:B78"/>
    <mergeCell ref="A51:B51"/>
    <mergeCell ref="A52:M52"/>
    <mergeCell ref="A56:B56"/>
    <mergeCell ref="A57:B57"/>
    <mergeCell ref="A58:C58"/>
    <mergeCell ref="A59:C59"/>
    <mergeCell ref="A32:M32"/>
    <mergeCell ref="A33:M33"/>
    <mergeCell ref="A40:B40"/>
    <mergeCell ref="A41:B41"/>
    <mergeCell ref="A42:M42"/>
    <mergeCell ref="A50:B50"/>
    <mergeCell ref="A23:B23"/>
    <mergeCell ref="A24:M24"/>
    <mergeCell ref="A28:B28"/>
    <mergeCell ref="A29:B29"/>
    <mergeCell ref="A30:C30"/>
    <mergeCell ref="A31:C31"/>
    <mergeCell ref="A4:M4"/>
    <mergeCell ref="A5:M5"/>
    <mergeCell ref="A12:B12"/>
    <mergeCell ref="A13:B13"/>
    <mergeCell ref="A14:M14"/>
    <mergeCell ref="A22:B22"/>
    <mergeCell ref="A1:M1"/>
    <mergeCell ref="A2:A3"/>
    <mergeCell ref="B2:B3"/>
    <mergeCell ref="C2:C3"/>
    <mergeCell ref="D2:F2"/>
    <mergeCell ref="G2:G3"/>
    <mergeCell ref="H2:J2"/>
    <mergeCell ref="K2:M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569"/>
  <sheetViews>
    <sheetView topLeftCell="A80" workbookViewId="0">
      <selection activeCell="A106" sqref="A106:XFD106"/>
    </sheetView>
  </sheetViews>
  <sheetFormatPr defaultRowHeight="15"/>
  <cols>
    <col min="1" max="1" width="11.42578125" style="16" customWidth="1"/>
    <col min="2" max="2" width="39.5703125" style="16" customWidth="1"/>
    <col min="3" max="6" width="9.140625" style="16"/>
    <col min="7" max="7" width="14.42578125" style="16" customWidth="1"/>
    <col min="8" max="16384" width="9.140625" style="16"/>
  </cols>
  <sheetData>
    <row r="1" spans="1:13">
      <c r="A1" s="132" t="s">
        <v>1</v>
      </c>
      <c r="B1" s="132" t="s">
        <v>2</v>
      </c>
      <c r="C1" s="132" t="s">
        <v>3</v>
      </c>
      <c r="D1" s="132" t="s">
        <v>4</v>
      </c>
      <c r="E1" s="132"/>
      <c r="F1" s="132"/>
      <c r="G1" s="132" t="s">
        <v>5</v>
      </c>
      <c r="H1" s="131" t="s">
        <v>6</v>
      </c>
      <c r="I1" s="131"/>
      <c r="J1" s="131"/>
      <c r="K1" s="131" t="s">
        <v>7</v>
      </c>
      <c r="L1" s="131"/>
      <c r="M1" s="131"/>
    </row>
    <row r="2" spans="1:13" ht="16.5">
      <c r="A2" s="132"/>
      <c r="B2" s="132"/>
      <c r="C2" s="132"/>
      <c r="D2" s="27" t="s">
        <v>8</v>
      </c>
      <c r="E2" s="27" t="s">
        <v>9</v>
      </c>
      <c r="F2" s="27" t="s">
        <v>10</v>
      </c>
      <c r="G2" s="133"/>
      <c r="H2" s="27" t="s">
        <v>11</v>
      </c>
      <c r="I2" s="27" t="s">
        <v>12</v>
      </c>
      <c r="J2" s="27" t="s">
        <v>13</v>
      </c>
      <c r="K2" s="27" t="s">
        <v>110</v>
      </c>
      <c r="L2" s="27" t="s">
        <v>111</v>
      </c>
      <c r="M2" s="27" t="s">
        <v>16</v>
      </c>
    </row>
    <row r="3" spans="1:13">
      <c r="A3" s="41" t="s">
        <v>327</v>
      </c>
      <c r="B3" s="29" t="s">
        <v>132</v>
      </c>
      <c r="C3" s="18">
        <v>20</v>
      </c>
      <c r="D3" s="18">
        <v>2.5499999999999998</v>
      </c>
      <c r="E3" s="18">
        <v>2.2999999999999998</v>
      </c>
      <c r="F3" s="18">
        <v>0.15</v>
      </c>
      <c r="G3" s="18">
        <v>31.5</v>
      </c>
      <c r="H3" s="18">
        <v>11</v>
      </c>
      <c r="I3" s="18">
        <v>2.4</v>
      </c>
      <c r="J3" s="18">
        <v>0.5</v>
      </c>
      <c r="K3" s="18">
        <v>0.15</v>
      </c>
      <c r="L3" s="18">
        <v>0</v>
      </c>
      <c r="M3" s="18">
        <v>0</v>
      </c>
    </row>
    <row r="4" spans="1:13">
      <c r="A4" s="41" t="s">
        <v>327</v>
      </c>
      <c r="B4" s="29" t="s">
        <v>132</v>
      </c>
      <c r="C4" s="23">
        <v>40</v>
      </c>
      <c r="D4" s="23">
        <v>5.0999999999999996</v>
      </c>
      <c r="E4" s="23">
        <v>4.5999999999999996</v>
      </c>
      <c r="F4" s="23">
        <v>0.3</v>
      </c>
      <c r="G4" s="23">
        <v>63</v>
      </c>
      <c r="H4" s="23">
        <v>22</v>
      </c>
      <c r="I4" s="23">
        <v>4.8</v>
      </c>
      <c r="J4" s="23">
        <v>1</v>
      </c>
      <c r="K4" s="23">
        <v>0.3</v>
      </c>
      <c r="L4" s="23">
        <v>0</v>
      </c>
      <c r="M4" s="23">
        <v>0</v>
      </c>
    </row>
    <row r="5" spans="1:13">
      <c r="A5" s="48" t="s">
        <v>221</v>
      </c>
      <c r="B5" s="20" t="s">
        <v>117</v>
      </c>
      <c r="C5" s="21">
        <v>5</v>
      </c>
      <c r="D5" s="18">
        <v>7.0000000000000007E-2</v>
      </c>
      <c r="E5" s="18">
        <v>3.63</v>
      </c>
      <c r="F5" s="18">
        <v>0.05</v>
      </c>
      <c r="G5" s="18">
        <v>33.049999999999997</v>
      </c>
      <c r="H5" s="18">
        <v>1.2</v>
      </c>
      <c r="I5" s="18">
        <v>0.15</v>
      </c>
      <c r="J5" s="18">
        <v>0.01</v>
      </c>
      <c r="K5" s="18">
        <v>0</v>
      </c>
      <c r="L5" s="18">
        <v>0</v>
      </c>
      <c r="M5" s="18">
        <v>0</v>
      </c>
    </row>
    <row r="6" spans="1:13">
      <c r="A6" s="48" t="s">
        <v>221</v>
      </c>
      <c r="B6" s="20" t="s">
        <v>117</v>
      </c>
      <c r="C6" s="21">
        <v>7</v>
      </c>
      <c r="D6" s="18">
        <v>0.09</v>
      </c>
      <c r="E6" s="18">
        <v>5.08</v>
      </c>
      <c r="F6" s="18">
        <v>0.06</v>
      </c>
      <c r="G6" s="18">
        <v>46.27</v>
      </c>
      <c r="H6" s="18">
        <v>1.68</v>
      </c>
      <c r="I6" s="18">
        <v>0.21</v>
      </c>
      <c r="J6" s="18">
        <v>0.01</v>
      </c>
      <c r="K6" s="18">
        <v>0</v>
      </c>
      <c r="L6" s="18">
        <v>0</v>
      </c>
      <c r="M6" s="18">
        <v>0</v>
      </c>
    </row>
    <row r="7" spans="1:13">
      <c r="A7" s="48" t="s">
        <v>221</v>
      </c>
      <c r="B7" s="20" t="s">
        <v>117</v>
      </c>
      <c r="C7" s="21">
        <v>10</v>
      </c>
      <c r="D7" s="23">
        <v>0.13</v>
      </c>
      <c r="E7" s="23">
        <v>7.25</v>
      </c>
      <c r="F7" s="23">
        <v>0.09</v>
      </c>
      <c r="G7" s="23">
        <v>66.099999999999994</v>
      </c>
      <c r="H7" s="23">
        <v>2.4</v>
      </c>
      <c r="I7" s="23">
        <v>0.3</v>
      </c>
      <c r="J7" s="23">
        <v>0.02</v>
      </c>
      <c r="K7" s="23">
        <v>0</v>
      </c>
      <c r="L7" s="23">
        <v>0</v>
      </c>
      <c r="M7" s="23">
        <v>0</v>
      </c>
    </row>
    <row r="8" spans="1:13">
      <c r="A8" s="48" t="s">
        <v>221</v>
      </c>
      <c r="B8" s="20" t="s">
        <v>117</v>
      </c>
      <c r="C8" s="21">
        <v>15</v>
      </c>
      <c r="D8" s="18">
        <v>0.2</v>
      </c>
      <c r="E8" s="18">
        <v>10.88</v>
      </c>
      <c r="F8" s="18">
        <v>0.14000000000000001</v>
      </c>
      <c r="G8" s="18">
        <v>99.15</v>
      </c>
      <c r="H8" s="18">
        <v>3.6</v>
      </c>
      <c r="I8" s="18">
        <v>0.45</v>
      </c>
      <c r="J8" s="18">
        <v>0.03</v>
      </c>
      <c r="K8" s="18">
        <v>0</v>
      </c>
      <c r="L8" s="18">
        <v>0</v>
      </c>
      <c r="M8" s="18">
        <v>0</v>
      </c>
    </row>
    <row r="9" spans="1:13">
      <c r="A9" s="48" t="s">
        <v>221</v>
      </c>
      <c r="B9" s="20" t="s">
        <v>117</v>
      </c>
      <c r="C9" s="21">
        <v>20</v>
      </c>
      <c r="D9" s="18">
        <v>0.26</v>
      </c>
      <c r="E9" s="18">
        <v>14.5</v>
      </c>
      <c r="F9" s="18">
        <v>0.18</v>
      </c>
      <c r="G9" s="18">
        <v>132.19999999999999</v>
      </c>
      <c r="H9" s="18">
        <v>4.8</v>
      </c>
      <c r="I9" s="18">
        <v>0.6</v>
      </c>
      <c r="J9" s="18">
        <v>0.04</v>
      </c>
      <c r="K9" s="18">
        <v>0</v>
      </c>
      <c r="L9" s="18">
        <v>0</v>
      </c>
      <c r="M9" s="18">
        <v>0</v>
      </c>
    </row>
    <row r="10" spans="1:13">
      <c r="A10" s="48" t="s">
        <v>221</v>
      </c>
      <c r="B10" s="20" t="s">
        <v>117</v>
      </c>
      <c r="C10" s="61">
        <v>100</v>
      </c>
      <c r="D10" s="27">
        <v>1.3</v>
      </c>
      <c r="E10" s="27">
        <v>72.5</v>
      </c>
      <c r="F10" s="27">
        <v>0.9</v>
      </c>
      <c r="G10" s="27">
        <v>661</v>
      </c>
      <c r="H10" s="27">
        <v>24</v>
      </c>
      <c r="I10" s="27">
        <v>3</v>
      </c>
      <c r="J10" s="27">
        <v>0.2</v>
      </c>
      <c r="K10" s="27">
        <v>0.01</v>
      </c>
      <c r="L10" s="27">
        <v>0.01</v>
      </c>
      <c r="M10" s="27">
        <v>0</v>
      </c>
    </row>
    <row r="11" spans="1:13">
      <c r="A11" s="48" t="s">
        <v>191</v>
      </c>
      <c r="B11" s="17" t="s">
        <v>125</v>
      </c>
      <c r="C11" s="61">
        <v>3</v>
      </c>
      <c r="D11" s="18">
        <v>0.7</v>
      </c>
      <c r="E11" s="18">
        <v>0.9</v>
      </c>
      <c r="F11" s="18">
        <v>0</v>
      </c>
      <c r="G11" s="18">
        <v>11.13</v>
      </c>
      <c r="H11" s="18">
        <v>30</v>
      </c>
      <c r="I11" s="18">
        <v>1.41</v>
      </c>
      <c r="J11" s="18">
        <v>0.02</v>
      </c>
      <c r="K11" s="18">
        <v>0</v>
      </c>
      <c r="L11" s="18">
        <v>0.01</v>
      </c>
      <c r="M11" s="18">
        <v>0.05</v>
      </c>
    </row>
    <row r="12" spans="1:13">
      <c r="A12" s="48" t="s">
        <v>191</v>
      </c>
      <c r="B12" s="17" t="s">
        <v>125</v>
      </c>
      <c r="C12" s="59">
        <v>4</v>
      </c>
      <c r="D12" s="23">
        <v>0.94</v>
      </c>
      <c r="E12" s="23">
        <v>1.2</v>
      </c>
      <c r="F12" s="23">
        <v>0</v>
      </c>
      <c r="G12" s="23">
        <v>14.84</v>
      </c>
      <c r="H12" s="23">
        <v>40</v>
      </c>
      <c r="I12" s="23">
        <v>1.88</v>
      </c>
      <c r="J12" s="23">
        <v>0.02</v>
      </c>
      <c r="K12" s="23">
        <v>0</v>
      </c>
      <c r="L12" s="23">
        <v>0.01</v>
      </c>
      <c r="M12" s="23">
        <v>0.06</v>
      </c>
    </row>
    <row r="13" spans="1:13">
      <c r="A13" s="48" t="s">
        <v>191</v>
      </c>
      <c r="B13" s="17" t="s">
        <v>125</v>
      </c>
      <c r="C13" s="59">
        <v>5</v>
      </c>
      <c r="D13" s="18">
        <v>1.17</v>
      </c>
      <c r="E13" s="18">
        <v>1.5</v>
      </c>
      <c r="F13" s="18">
        <v>0</v>
      </c>
      <c r="G13" s="18">
        <v>18.55</v>
      </c>
      <c r="H13" s="18">
        <v>50</v>
      </c>
      <c r="I13" s="18">
        <v>2.35</v>
      </c>
      <c r="J13" s="18">
        <v>0.03</v>
      </c>
      <c r="K13" s="18">
        <v>0</v>
      </c>
      <c r="L13" s="18">
        <v>1.4999999999999999E-2</v>
      </c>
      <c r="M13" s="18">
        <v>0.08</v>
      </c>
    </row>
    <row r="14" spans="1:13">
      <c r="A14" s="48" t="s">
        <v>191</v>
      </c>
      <c r="B14" s="20" t="s">
        <v>125</v>
      </c>
      <c r="C14" s="26">
        <v>10</v>
      </c>
      <c r="D14" s="27">
        <v>2.34</v>
      </c>
      <c r="E14" s="27">
        <v>3</v>
      </c>
      <c r="F14" s="27">
        <v>0</v>
      </c>
      <c r="G14" s="27">
        <v>37.1</v>
      </c>
      <c r="H14" s="27">
        <v>100</v>
      </c>
      <c r="I14" s="27">
        <v>4.7</v>
      </c>
      <c r="J14" s="27">
        <v>0.06</v>
      </c>
      <c r="K14" s="27">
        <v>0</v>
      </c>
      <c r="L14" s="27">
        <v>0.03</v>
      </c>
      <c r="M14" s="27">
        <v>0.16</v>
      </c>
    </row>
    <row r="15" spans="1:13">
      <c r="A15" s="48" t="s">
        <v>191</v>
      </c>
      <c r="B15" s="20" t="s">
        <v>125</v>
      </c>
      <c r="C15" s="26">
        <v>12</v>
      </c>
      <c r="D15" s="55">
        <v>2.81</v>
      </c>
      <c r="E15" s="55">
        <v>3.6</v>
      </c>
      <c r="F15" s="55">
        <v>0</v>
      </c>
      <c r="G15" s="55">
        <v>44.52</v>
      </c>
      <c r="H15" s="55">
        <v>120</v>
      </c>
      <c r="I15" s="55">
        <v>5.64</v>
      </c>
      <c r="J15" s="55">
        <v>7.0000000000000007E-2</v>
      </c>
      <c r="K15" s="55">
        <v>0.01</v>
      </c>
      <c r="L15" s="55">
        <v>0.04</v>
      </c>
      <c r="M15" s="55">
        <v>0.19</v>
      </c>
    </row>
    <row r="16" spans="1:13">
      <c r="A16" s="48" t="s">
        <v>191</v>
      </c>
      <c r="B16" s="20" t="s">
        <v>125</v>
      </c>
      <c r="C16" s="21">
        <v>15</v>
      </c>
      <c r="D16" s="23">
        <v>3.51</v>
      </c>
      <c r="E16" s="23">
        <v>4.5</v>
      </c>
      <c r="F16" s="23">
        <v>0</v>
      </c>
      <c r="G16" s="23">
        <v>55.65</v>
      </c>
      <c r="H16" s="23">
        <v>150</v>
      </c>
      <c r="I16" s="23">
        <v>7.05</v>
      </c>
      <c r="J16" s="23">
        <v>0.09</v>
      </c>
      <c r="K16" s="23">
        <v>0.01</v>
      </c>
      <c r="L16" s="23">
        <v>0.05</v>
      </c>
      <c r="M16" s="23">
        <v>0.24</v>
      </c>
    </row>
    <row r="17" spans="1:13">
      <c r="A17" s="48" t="s">
        <v>191</v>
      </c>
      <c r="B17" s="20" t="s">
        <v>125</v>
      </c>
      <c r="C17" s="21">
        <v>20</v>
      </c>
      <c r="D17" s="27">
        <v>4.68</v>
      </c>
      <c r="E17" s="27">
        <v>6</v>
      </c>
      <c r="F17" s="27">
        <v>0</v>
      </c>
      <c r="G17" s="27">
        <v>74.2</v>
      </c>
      <c r="H17" s="27">
        <v>200</v>
      </c>
      <c r="I17" s="27">
        <v>9.4</v>
      </c>
      <c r="J17" s="27">
        <v>0.12</v>
      </c>
      <c r="K17" s="27">
        <v>0.01</v>
      </c>
      <c r="L17" s="27">
        <v>0.06</v>
      </c>
      <c r="M17" s="27">
        <v>0.32</v>
      </c>
    </row>
    <row r="18" spans="1:13">
      <c r="A18" s="48" t="s">
        <v>191</v>
      </c>
      <c r="B18" s="20" t="s">
        <v>125</v>
      </c>
      <c r="C18" s="21">
        <v>21</v>
      </c>
      <c r="D18" s="55">
        <v>4.91</v>
      </c>
      <c r="E18" s="55">
        <v>6.3</v>
      </c>
      <c r="F18" s="55">
        <v>0</v>
      </c>
      <c r="G18" s="55">
        <v>77.91</v>
      </c>
      <c r="H18" s="55">
        <v>210</v>
      </c>
      <c r="I18" s="55">
        <v>9.8699999999999992</v>
      </c>
      <c r="J18" s="55">
        <v>0.13</v>
      </c>
      <c r="K18" s="55">
        <v>0.01</v>
      </c>
      <c r="L18" s="55">
        <v>0.06</v>
      </c>
      <c r="M18" s="55">
        <v>0.34</v>
      </c>
    </row>
    <row r="19" spans="1:13">
      <c r="A19" s="48" t="s">
        <v>191</v>
      </c>
      <c r="B19" s="20" t="s">
        <v>125</v>
      </c>
      <c r="C19" s="21">
        <v>22</v>
      </c>
      <c r="D19" s="55">
        <v>5.15</v>
      </c>
      <c r="E19" s="55">
        <v>6.6</v>
      </c>
      <c r="F19" s="55">
        <v>0</v>
      </c>
      <c r="G19" s="55">
        <v>81.62</v>
      </c>
      <c r="H19" s="55">
        <v>220</v>
      </c>
      <c r="I19" s="55">
        <v>10.34</v>
      </c>
      <c r="J19" s="55">
        <v>0.13</v>
      </c>
      <c r="K19" s="55">
        <v>0.01</v>
      </c>
      <c r="L19" s="55">
        <v>7.0000000000000007E-2</v>
      </c>
      <c r="M19" s="55">
        <v>0.35</v>
      </c>
    </row>
    <row r="20" spans="1:13">
      <c r="A20" s="48" t="s">
        <v>191</v>
      </c>
      <c r="B20" s="20" t="s">
        <v>125</v>
      </c>
      <c r="C20" s="21">
        <v>25</v>
      </c>
      <c r="D20" s="23">
        <v>5.85</v>
      </c>
      <c r="E20" s="23">
        <v>7.5</v>
      </c>
      <c r="F20" s="23">
        <v>0</v>
      </c>
      <c r="G20" s="23">
        <v>92.75</v>
      </c>
      <c r="H20" s="23">
        <v>250</v>
      </c>
      <c r="I20" s="23">
        <v>11.75</v>
      </c>
      <c r="J20" s="23">
        <v>0.15</v>
      </c>
      <c r="K20" s="23">
        <v>0.01</v>
      </c>
      <c r="L20" s="23">
        <v>0.08</v>
      </c>
      <c r="M20" s="23">
        <v>0.4</v>
      </c>
    </row>
    <row r="21" spans="1:13">
      <c r="A21" s="48" t="s">
        <v>191</v>
      </c>
      <c r="B21" s="20" t="s">
        <v>125</v>
      </c>
      <c r="C21" s="21">
        <v>30</v>
      </c>
      <c r="D21" s="18">
        <v>7.02</v>
      </c>
      <c r="E21" s="18">
        <v>9</v>
      </c>
      <c r="F21" s="18">
        <v>0</v>
      </c>
      <c r="G21" s="18">
        <v>111.3</v>
      </c>
      <c r="H21" s="18">
        <v>300</v>
      </c>
      <c r="I21" s="18">
        <v>14.1</v>
      </c>
      <c r="J21" s="18">
        <v>0.18</v>
      </c>
      <c r="K21" s="18">
        <v>0.01</v>
      </c>
      <c r="L21" s="18">
        <v>0.09</v>
      </c>
      <c r="M21" s="18">
        <v>0.48</v>
      </c>
    </row>
    <row r="22" spans="1:13">
      <c r="A22" s="48" t="s">
        <v>191</v>
      </c>
      <c r="B22" s="64" t="s">
        <v>125</v>
      </c>
      <c r="C22" s="21">
        <v>35</v>
      </c>
      <c r="D22" s="18">
        <v>8.19</v>
      </c>
      <c r="E22" s="18">
        <v>10.5</v>
      </c>
      <c r="F22" s="18">
        <v>0</v>
      </c>
      <c r="G22" s="18">
        <v>129.85</v>
      </c>
      <c r="H22" s="18">
        <v>350</v>
      </c>
      <c r="I22" s="18">
        <v>16.45</v>
      </c>
      <c r="J22" s="18">
        <v>0.21</v>
      </c>
      <c r="K22" s="18">
        <v>0.01</v>
      </c>
      <c r="L22" s="18">
        <v>0.11</v>
      </c>
      <c r="M22" s="18">
        <v>0.56000000000000005</v>
      </c>
    </row>
    <row r="23" spans="1:13">
      <c r="A23" s="48" t="s">
        <v>191</v>
      </c>
      <c r="B23" s="20" t="s">
        <v>125</v>
      </c>
      <c r="C23" s="21">
        <v>100</v>
      </c>
      <c r="D23" s="18">
        <v>23.4</v>
      </c>
      <c r="E23" s="18">
        <v>30</v>
      </c>
      <c r="F23" s="18">
        <v>0</v>
      </c>
      <c r="G23" s="18">
        <v>371</v>
      </c>
      <c r="H23" s="18">
        <v>1000</v>
      </c>
      <c r="I23" s="18">
        <v>47</v>
      </c>
      <c r="J23" s="18">
        <v>0.6</v>
      </c>
      <c r="K23" s="18">
        <v>0.04</v>
      </c>
      <c r="L23" s="18">
        <v>0.3</v>
      </c>
      <c r="M23" s="18">
        <v>1.6</v>
      </c>
    </row>
    <row r="24" spans="1:13">
      <c r="A24" s="41"/>
      <c r="B24" s="25" t="s">
        <v>28</v>
      </c>
      <c r="C24" s="8">
        <v>20</v>
      </c>
      <c r="D24" s="18">
        <v>1.36</v>
      </c>
      <c r="E24" s="18">
        <v>0.24</v>
      </c>
      <c r="F24" s="18">
        <v>9.2799999999999994</v>
      </c>
      <c r="G24" s="18">
        <v>43</v>
      </c>
      <c r="H24" s="18">
        <v>6</v>
      </c>
      <c r="I24" s="18">
        <v>9.1999999999999993</v>
      </c>
      <c r="J24" s="18">
        <v>0.46</v>
      </c>
      <c r="K24" s="18">
        <v>0.03</v>
      </c>
      <c r="L24" s="18">
        <v>0.02</v>
      </c>
      <c r="M24" s="18">
        <v>0</v>
      </c>
    </row>
    <row r="25" spans="1:13">
      <c r="A25" s="41"/>
      <c r="B25" s="25" t="s">
        <v>28</v>
      </c>
      <c r="C25" s="8">
        <v>30</v>
      </c>
      <c r="D25" s="27">
        <v>2.04</v>
      </c>
      <c r="E25" s="27">
        <v>0.36</v>
      </c>
      <c r="F25" s="27">
        <v>13.92</v>
      </c>
      <c r="G25" s="27">
        <v>64.5</v>
      </c>
      <c r="H25" s="27">
        <v>9</v>
      </c>
      <c r="I25" s="27">
        <v>13.8</v>
      </c>
      <c r="J25" s="27">
        <v>0.69</v>
      </c>
      <c r="K25" s="27">
        <v>4.8000000000000001E-2</v>
      </c>
      <c r="L25" s="27">
        <v>2.7E-2</v>
      </c>
      <c r="M25" s="27">
        <v>0</v>
      </c>
    </row>
    <row r="26" spans="1:13">
      <c r="A26" s="41"/>
      <c r="B26" s="25" t="s">
        <v>28</v>
      </c>
      <c r="C26" s="8">
        <v>35</v>
      </c>
      <c r="D26" s="18">
        <v>2.38</v>
      </c>
      <c r="E26" s="18">
        <v>0.42</v>
      </c>
      <c r="F26" s="18">
        <v>16.239999999999998</v>
      </c>
      <c r="G26" s="18">
        <v>75.25</v>
      </c>
      <c r="H26" s="18">
        <v>10.5</v>
      </c>
      <c r="I26" s="18">
        <v>16.100000000000001</v>
      </c>
      <c r="J26" s="18">
        <v>0.81</v>
      </c>
      <c r="K26" s="18">
        <v>0.06</v>
      </c>
      <c r="L26" s="18">
        <v>0.03</v>
      </c>
      <c r="M26" s="18">
        <v>0</v>
      </c>
    </row>
    <row r="27" spans="1:13">
      <c r="A27" s="41"/>
      <c r="B27" s="25" t="s">
        <v>28</v>
      </c>
      <c r="C27" s="26">
        <v>40</v>
      </c>
      <c r="D27" s="23">
        <v>2.72</v>
      </c>
      <c r="E27" s="23">
        <v>0.48</v>
      </c>
      <c r="F27" s="23">
        <v>18.559999999999999</v>
      </c>
      <c r="G27" s="23">
        <v>86</v>
      </c>
      <c r="H27" s="23">
        <v>12</v>
      </c>
      <c r="I27" s="23">
        <v>18.399999999999999</v>
      </c>
      <c r="J27" s="23">
        <v>0.92</v>
      </c>
      <c r="K27" s="23">
        <v>0.06</v>
      </c>
      <c r="L27" s="23">
        <v>0.04</v>
      </c>
      <c r="M27" s="23">
        <v>0</v>
      </c>
    </row>
    <row r="28" spans="1:13">
      <c r="A28" s="41"/>
      <c r="B28" s="20" t="s">
        <v>28</v>
      </c>
      <c r="C28" s="21">
        <v>50</v>
      </c>
      <c r="D28" s="18">
        <v>3.4</v>
      </c>
      <c r="E28" s="18">
        <v>0.6</v>
      </c>
      <c r="F28" s="18">
        <v>23.2</v>
      </c>
      <c r="G28" s="18">
        <v>107.5</v>
      </c>
      <c r="H28" s="18">
        <v>15</v>
      </c>
      <c r="I28" s="18">
        <v>23</v>
      </c>
      <c r="J28" s="18">
        <v>1.1499999999999999</v>
      </c>
      <c r="K28" s="18">
        <v>0.08</v>
      </c>
      <c r="L28" s="18">
        <v>0.05</v>
      </c>
      <c r="M28" s="18">
        <v>0</v>
      </c>
    </row>
    <row r="29" spans="1:13">
      <c r="A29" s="41"/>
      <c r="B29" s="20" t="s">
        <v>28</v>
      </c>
      <c r="C29" s="21">
        <v>60</v>
      </c>
      <c r="D29" s="18">
        <v>4.08</v>
      </c>
      <c r="E29" s="18">
        <v>0.72</v>
      </c>
      <c r="F29" s="18">
        <v>27.84</v>
      </c>
      <c r="G29" s="18">
        <v>129</v>
      </c>
      <c r="H29" s="18">
        <v>18</v>
      </c>
      <c r="I29" s="18">
        <v>27.6</v>
      </c>
      <c r="J29" s="18">
        <v>1.38</v>
      </c>
      <c r="K29" s="18">
        <v>0.1</v>
      </c>
      <c r="L29" s="18">
        <v>0.05</v>
      </c>
      <c r="M29" s="18">
        <v>0</v>
      </c>
    </row>
    <row r="30" spans="1:13">
      <c r="A30" s="41"/>
      <c r="B30" s="20" t="s">
        <v>28</v>
      </c>
      <c r="C30" s="21">
        <v>70</v>
      </c>
      <c r="D30" s="18">
        <v>4.76</v>
      </c>
      <c r="E30" s="18">
        <v>0.84</v>
      </c>
      <c r="F30" s="18">
        <v>32.479999999999997</v>
      </c>
      <c r="G30" s="18">
        <v>150.5</v>
      </c>
      <c r="H30" s="18">
        <v>21</v>
      </c>
      <c r="I30" s="18">
        <v>32.200000000000003</v>
      </c>
      <c r="J30" s="18">
        <v>1.61</v>
      </c>
      <c r="K30" s="18">
        <v>0.11</v>
      </c>
      <c r="L30" s="18">
        <v>0.06</v>
      </c>
      <c r="M30" s="18">
        <v>0</v>
      </c>
    </row>
    <row r="31" spans="1:13">
      <c r="A31" s="41"/>
      <c r="B31" s="20" t="s">
        <v>28</v>
      </c>
      <c r="C31" s="21">
        <v>80</v>
      </c>
      <c r="D31" s="18">
        <v>5.44</v>
      </c>
      <c r="E31" s="18">
        <v>0.96</v>
      </c>
      <c r="F31" s="18">
        <v>37.119999999999997</v>
      </c>
      <c r="G31" s="18">
        <v>172</v>
      </c>
      <c r="H31" s="18">
        <v>24</v>
      </c>
      <c r="I31" s="18">
        <v>36.799999999999997</v>
      </c>
      <c r="J31" s="18">
        <v>1.84</v>
      </c>
      <c r="K31" s="18">
        <v>0.13</v>
      </c>
      <c r="L31" s="18">
        <v>7.0000000000000007E-2</v>
      </c>
      <c r="M31" s="18">
        <v>0</v>
      </c>
    </row>
    <row r="32" spans="1:13">
      <c r="A32" s="41"/>
      <c r="B32" s="20" t="s">
        <v>28</v>
      </c>
      <c r="C32" s="21">
        <v>100</v>
      </c>
      <c r="D32" s="27">
        <v>6.8</v>
      </c>
      <c r="E32" s="27">
        <v>1.2</v>
      </c>
      <c r="F32" s="27">
        <v>46.4</v>
      </c>
      <c r="G32" s="27">
        <v>215</v>
      </c>
      <c r="H32" s="27">
        <v>30</v>
      </c>
      <c r="I32" s="27">
        <v>46</v>
      </c>
      <c r="J32" s="27">
        <v>2.2999999999999998</v>
      </c>
      <c r="K32" s="27">
        <v>0.16</v>
      </c>
      <c r="L32" s="27">
        <v>0.09</v>
      </c>
      <c r="M32" s="27">
        <v>0</v>
      </c>
    </row>
    <row r="33" spans="1:16">
      <c r="A33" s="41"/>
      <c r="B33" s="20" t="s">
        <v>51</v>
      </c>
      <c r="C33" s="21">
        <v>15</v>
      </c>
      <c r="D33" s="18">
        <v>1.1399999999999999</v>
      </c>
      <c r="E33" s="18">
        <v>0.14000000000000001</v>
      </c>
      <c r="F33" s="18">
        <v>7.46</v>
      </c>
      <c r="G33" s="18">
        <v>33.9</v>
      </c>
      <c r="H33" s="18">
        <v>3.9</v>
      </c>
      <c r="I33" s="18">
        <v>5.25</v>
      </c>
      <c r="J33" s="18">
        <v>0.24</v>
      </c>
      <c r="K33" s="18">
        <v>0.02</v>
      </c>
      <c r="L33" s="18">
        <v>0.01</v>
      </c>
      <c r="M33" s="18">
        <v>0</v>
      </c>
    </row>
    <row r="34" spans="1:16">
      <c r="A34" s="41"/>
      <c r="B34" s="20" t="s">
        <v>51</v>
      </c>
      <c r="C34" s="21">
        <v>20</v>
      </c>
      <c r="D34" s="23">
        <v>1.52</v>
      </c>
      <c r="E34" s="23">
        <v>0.18</v>
      </c>
      <c r="F34" s="23">
        <v>9.94</v>
      </c>
      <c r="G34" s="23">
        <v>45.2</v>
      </c>
      <c r="H34" s="23">
        <v>5.2</v>
      </c>
      <c r="I34" s="23">
        <v>7</v>
      </c>
      <c r="J34" s="23">
        <v>0.32</v>
      </c>
      <c r="K34" s="23">
        <v>0.03</v>
      </c>
      <c r="L34" s="23">
        <v>0.02</v>
      </c>
      <c r="M34" s="23">
        <v>0</v>
      </c>
      <c r="P34" s="65"/>
    </row>
    <row r="35" spans="1:16">
      <c r="A35" s="41"/>
      <c r="B35" s="20" t="s">
        <v>51</v>
      </c>
      <c r="C35" s="21">
        <v>25</v>
      </c>
      <c r="D35" s="18">
        <v>1.9</v>
      </c>
      <c r="E35" s="18">
        <v>0.23</v>
      </c>
      <c r="F35" s="18">
        <v>12.43</v>
      </c>
      <c r="G35" s="18">
        <v>56.5</v>
      </c>
      <c r="H35" s="18">
        <v>6.5</v>
      </c>
      <c r="I35" s="18">
        <v>8.75</v>
      </c>
      <c r="J35" s="18">
        <v>0.4</v>
      </c>
      <c r="K35" s="18">
        <v>0.04</v>
      </c>
      <c r="L35" s="18">
        <v>0.02</v>
      </c>
      <c r="M35" s="18">
        <v>0</v>
      </c>
      <c r="P35" s="65"/>
    </row>
    <row r="36" spans="1:16">
      <c r="A36" s="41"/>
      <c r="B36" s="20" t="s">
        <v>51</v>
      </c>
      <c r="C36" s="21">
        <v>30</v>
      </c>
      <c r="D36" s="27">
        <v>2.2799999999999998</v>
      </c>
      <c r="E36" s="27">
        <v>0.27</v>
      </c>
      <c r="F36" s="27">
        <v>14.91</v>
      </c>
      <c r="G36" s="27">
        <v>67.8</v>
      </c>
      <c r="H36" s="27">
        <v>7.8</v>
      </c>
      <c r="I36" s="27">
        <v>10.5</v>
      </c>
      <c r="J36" s="27">
        <v>0.48</v>
      </c>
      <c r="K36" s="27">
        <v>0.05</v>
      </c>
      <c r="L36" s="27">
        <v>0.02</v>
      </c>
      <c r="M36" s="27">
        <v>0</v>
      </c>
    </row>
    <row r="37" spans="1:16">
      <c r="A37" s="41"/>
      <c r="B37" s="20" t="s">
        <v>51</v>
      </c>
      <c r="C37" s="21">
        <v>35</v>
      </c>
      <c r="D37" s="27">
        <v>2.66</v>
      </c>
      <c r="E37" s="27">
        <v>0.32</v>
      </c>
      <c r="F37" s="27">
        <v>17.399999999999999</v>
      </c>
      <c r="G37" s="27">
        <v>79.099999999999994</v>
      </c>
      <c r="H37" s="27">
        <v>9.1</v>
      </c>
      <c r="I37" s="27">
        <v>12.25</v>
      </c>
      <c r="J37" s="27">
        <v>0.56000000000000005</v>
      </c>
      <c r="K37" s="27">
        <v>0.05</v>
      </c>
      <c r="L37" s="27">
        <v>0.03</v>
      </c>
      <c r="M37" s="27">
        <v>0</v>
      </c>
    </row>
    <row r="38" spans="1:16">
      <c r="A38" s="41"/>
      <c r="B38" s="20" t="s">
        <v>51</v>
      </c>
      <c r="C38" s="21">
        <v>37</v>
      </c>
      <c r="D38" s="18">
        <v>2.81</v>
      </c>
      <c r="E38" s="18">
        <v>0.33</v>
      </c>
      <c r="F38" s="18">
        <v>18.39</v>
      </c>
      <c r="G38" s="18">
        <v>83.62</v>
      </c>
      <c r="H38" s="18">
        <v>9.6199999999999992</v>
      </c>
      <c r="I38" s="18">
        <v>12.95</v>
      </c>
      <c r="J38" s="18">
        <v>0.59</v>
      </c>
      <c r="K38" s="18">
        <v>0.06</v>
      </c>
      <c r="L38" s="18">
        <v>0.03</v>
      </c>
      <c r="M38" s="18">
        <v>0</v>
      </c>
    </row>
    <row r="39" spans="1:16">
      <c r="A39" s="41"/>
      <c r="B39" s="20" t="s">
        <v>51</v>
      </c>
      <c r="C39" s="21">
        <v>40</v>
      </c>
      <c r="D39" s="23">
        <v>3.04</v>
      </c>
      <c r="E39" s="23">
        <v>0.36</v>
      </c>
      <c r="F39" s="23">
        <v>19.88</v>
      </c>
      <c r="G39" s="23">
        <v>90.4</v>
      </c>
      <c r="H39" s="23">
        <v>10.4</v>
      </c>
      <c r="I39" s="23">
        <v>14</v>
      </c>
      <c r="J39" s="23">
        <v>0.64</v>
      </c>
      <c r="K39" s="23">
        <v>0.06</v>
      </c>
      <c r="L39" s="23">
        <v>0.03</v>
      </c>
      <c r="M39" s="23">
        <v>0</v>
      </c>
    </row>
    <row r="40" spans="1:16">
      <c r="A40" s="41"/>
      <c r="B40" s="20" t="s">
        <v>51</v>
      </c>
      <c r="C40" s="21">
        <v>50</v>
      </c>
      <c r="D40" s="18">
        <v>3.8</v>
      </c>
      <c r="E40" s="18">
        <v>0.45</v>
      </c>
      <c r="F40" s="18">
        <v>24.85</v>
      </c>
      <c r="G40" s="18">
        <v>113</v>
      </c>
      <c r="H40" s="18">
        <v>13</v>
      </c>
      <c r="I40" s="18">
        <v>17.5</v>
      </c>
      <c r="J40" s="18">
        <v>0.8</v>
      </c>
      <c r="K40" s="18">
        <v>0.08</v>
      </c>
      <c r="L40" s="18">
        <v>0.04</v>
      </c>
      <c r="M40" s="18">
        <v>0</v>
      </c>
    </row>
    <row r="41" spans="1:16">
      <c r="A41" s="41"/>
      <c r="B41" s="20" t="s">
        <v>51</v>
      </c>
      <c r="C41" s="21">
        <v>60</v>
      </c>
      <c r="D41" s="18">
        <v>4.5599999999999996</v>
      </c>
      <c r="E41" s="18">
        <v>0.54</v>
      </c>
      <c r="F41" s="18">
        <v>29.82</v>
      </c>
      <c r="G41" s="18">
        <v>135.6</v>
      </c>
      <c r="H41" s="18">
        <v>15.6</v>
      </c>
      <c r="I41" s="18">
        <v>21</v>
      </c>
      <c r="J41" s="18">
        <v>0.96</v>
      </c>
      <c r="K41" s="18">
        <v>0.1</v>
      </c>
      <c r="L41" s="18">
        <v>0.05</v>
      </c>
      <c r="M41" s="18">
        <v>0</v>
      </c>
    </row>
    <row r="42" spans="1:16">
      <c r="A42" s="41"/>
      <c r="B42" s="20" t="s">
        <v>51</v>
      </c>
      <c r="C42" s="21">
        <v>70</v>
      </c>
      <c r="D42" s="18">
        <v>5.32</v>
      </c>
      <c r="E42" s="18">
        <v>0.63</v>
      </c>
      <c r="F42" s="18">
        <v>34.79</v>
      </c>
      <c r="G42" s="18">
        <v>158.19999999999999</v>
      </c>
      <c r="H42" s="18">
        <v>18.2</v>
      </c>
      <c r="I42" s="18">
        <v>24.5</v>
      </c>
      <c r="J42" s="18">
        <v>1.1200000000000001</v>
      </c>
      <c r="K42" s="18">
        <v>0.11</v>
      </c>
      <c r="L42" s="18">
        <v>0.06</v>
      </c>
      <c r="M42" s="18">
        <v>0</v>
      </c>
    </row>
    <row r="43" spans="1:16">
      <c r="A43" s="41"/>
      <c r="B43" s="40" t="s">
        <v>51</v>
      </c>
      <c r="C43" s="21">
        <v>80</v>
      </c>
      <c r="D43" s="18">
        <v>6.08</v>
      </c>
      <c r="E43" s="18">
        <v>0.72</v>
      </c>
      <c r="F43" s="18">
        <v>39.76</v>
      </c>
      <c r="G43" s="18">
        <v>180.8</v>
      </c>
      <c r="H43" s="18">
        <v>20.8</v>
      </c>
      <c r="I43" s="18">
        <v>28</v>
      </c>
      <c r="J43" s="18">
        <v>1.28</v>
      </c>
      <c r="K43" s="18">
        <v>0.13</v>
      </c>
      <c r="L43" s="18">
        <v>0.06</v>
      </c>
      <c r="M43" s="18">
        <v>0</v>
      </c>
    </row>
    <row r="44" spans="1:16">
      <c r="A44" s="41"/>
      <c r="B44" s="40" t="s">
        <v>51</v>
      </c>
      <c r="C44" s="21">
        <v>100</v>
      </c>
      <c r="D44" s="18">
        <v>7.6</v>
      </c>
      <c r="E44" s="18">
        <v>0.9</v>
      </c>
      <c r="F44" s="18">
        <v>49.7</v>
      </c>
      <c r="G44" s="18">
        <v>226</v>
      </c>
      <c r="H44" s="18">
        <v>26</v>
      </c>
      <c r="I44" s="18">
        <v>35</v>
      </c>
      <c r="J44" s="18">
        <v>1.6</v>
      </c>
      <c r="K44" s="18">
        <v>0.16</v>
      </c>
      <c r="L44" s="18">
        <v>0.08</v>
      </c>
      <c r="M44" s="18">
        <v>0</v>
      </c>
    </row>
    <row r="45" spans="1:16">
      <c r="A45" s="41" t="s">
        <v>32</v>
      </c>
      <c r="B45" s="40" t="s">
        <v>33</v>
      </c>
      <c r="C45" s="54" t="s">
        <v>242</v>
      </c>
      <c r="D45" s="18">
        <v>1.5</v>
      </c>
      <c r="E45" s="18">
        <v>0.06</v>
      </c>
      <c r="F45" s="18">
        <v>3.99</v>
      </c>
      <c r="G45" s="18">
        <v>21.6</v>
      </c>
      <c r="H45" s="18">
        <v>7.8</v>
      </c>
      <c r="I45" s="18">
        <v>11.4</v>
      </c>
      <c r="J45" s="18">
        <v>0.21</v>
      </c>
      <c r="K45" s="18">
        <v>0.11</v>
      </c>
      <c r="L45" s="18">
        <v>0.06</v>
      </c>
      <c r="M45" s="18">
        <v>7.5</v>
      </c>
    </row>
    <row r="46" spans="1:16">
      <c r="A46" s="41" t="s">
        <v>32</v>
      </c>
      <c r="B46" s="40" t="s">
        <v>33</v>
      </c>
      <c r="C46" s="54" t="s">
        <v>328</v>
      </c>
      <c r="D46" s="18">
        <v>2</v>
      </c>
      <c r="E46" s="18">
        <v>0.08</v>
      </c>
      <c r="F46" s="18">
        <v>5.32</v>
      </c>
      <c r="G46" s="18">
        <v>28.8</v>
      </c>
      <c r="H46" s="18">
        <v>10.4</v>
      </c>
      <c r="I46" s="18">
        <v>15.2</v>
      </c>
      <c r="J46" s="18">
        <v>0.28000000000000003</v>
      </c>
      <c r="K46" s="18">
        <v>0.14000000000000001</v>
      </c>
      <c r="L46" s="18">
        <v>0.08</v>
      </c>
      <c r="M46" s="18">
        <v>10</v>
      </c>
    </row>
    <row r="47" spans="1:16">
      <c r="A47" s="41" t="s">
        <v>32</v>
      </c>
      <c r="B47" s="40" t="s">
        <v>33</v>
      </c>
      <c r="C47" s="54" t="s">
        <v>315</v>
      </c>
      <c r="D47" s="18">
        <v>2.5</v>
      </c>
      <c r="E47" s="18">
        <v>0.1</v>
      </c>
      <c r="F47" s="18">
        <v>6.65</v>
      </c>
      <c r="G47" s="18">
        <v>36</v>
      </c>
      <c r="H47" s="18">
        <v>13</v>
      </c>
      <c r="I47" s="18">
        <v>19</v>
      </c>
      <c r="J47" s="18">
        <v>0.35</v>
      </c>
      <c r="K47" s="18">
        <v>0.18</v>
      </c>
      <c r="L47" s="18">
        <v>0.1</v>
      </c>
      <c r="M47" s="18">
        <v>12.5</v>
      </c>
    </row>
    <row r="48" spans="1:16">
      <c r="A48" s="41" t="s">
        <v>32</v>
      </c>
      <c r="B48" s="40" t="s">
        <v>33</v>
      </c>
      <c r="C48" s="21">
        <v>60</v>
      </c>
      <c r="D48" s="18">
        <v>3</v>
      </c>
      <c r="E48" s="18">
        <v>0.12</v>
      </c>
      <c r="F48" s="18">
        <v>7.98</v>
      </c>
      <c r="G48" s="18">
        <v>43.2</v>
      </c>
      <c r="H48" s="18">
        <v>15.6</v>
      </c>
      <c r="I48" s="18">
        <v>22.8</v>
      </c>
      <c r="J48" s="18">
        <v>0.42</v>
      </c>
      <c r="K48" s="18">
        <v>0.21</v>
      </c>
      <c r="L48" s="18">
        <v>0.12</v>
      </c>
      <c r="M48" s="18">
        <v>15</v>
      </c>
    </row>
    <row r="49" spans="1:13">
      <c r="A49" s="41" t="s">
        <v>53</v>
      </c>
      <c r="B49" s="39" t="s">
        <v>54</v>
      </c>
      <c r="C49" s="54" t="s">
        <v>242</v>
      </c>
      <c r="D49" s="18">
        <v>0.18</v>
      </c>
      <c r="E49" s="18">
        <v>0</v>
      </c>
      <c r="F49" s="18">
        <v>1.26</v>
      </c>
      <c r="G49" s="18">
        <v>5.7</v>
      </c>
      <c r="H49" s="18">
        <v>3</v>
      </c>
      <c r="I49" s="18">
        <v>3.3</v>
      </c>
      <c r="J49" s="18">
        <v>0.08</v>
      </c>
      <c r="K49" s="18">
        <v>0.01</v>
      </c>
      <c r="L49" s="18">
        <v>0.03</v>
      </c>
      <c r="M49" s="18">
        <v>4.1100000000000003</v>
      </c>
    </row>
    <row r="50" spans="1:13">
      <c r="A50" s="41" t="s">
        <v>53</v>
      </c>
      <c r="B50" s="39" t="s">
        <v>54</v>
      </c>
      <c r="C50" s="54" t="s">
        <v>328</v>
      </c>
      <c r="D50" s="18">
        <v>0.24</v>
      </c>
      <c r="E50" s="18">
        <v>0</v>
      </c>
      <c r="F50" s="18">
        <v>1.68</v>
      </c>
      <c r="G50" s="18">
        <v>7.6</v>
      </c>
      <c r="H50" s="18">
        <v>4</v>
      </c>
      <c r="I50" s="18">
        <v>4.4000000000000004</v>
      </c>
      <c r="J50" s="18">
        <v>0.11</v>
      </c>
      <c r="K50" s="18">
        <v>0.02</v>
      </c>
      <c r="L50" s="18">
        <v>0.04</v>
      </c>
      <c r="M50" s="18">
        <v>5.48</v>
      </c>
    </row>
    <row r="51" spans="1:13">
      <c r="A51" s="41" t="s">
        <v>53</v>
      </c>
      <c r="B51" s="39" t="s">
        <v>54</v>
      </c>
      <c r="C51" s="54" t="s">
        <v>315</v>
      </c>
      <c r="D51" s="18">
        <v>0.3</v>
      </c>
      <c r="E51" s="18">
        <v>0</v>
      </c>
      <c r="F51" s="18">
        <v>2.1</v>
      </c>
      <c r="G51" s="18">
        <v>9.5</v>
      </c>
      <c r="H51" s="18">
        <v>5</v>
      </c>
      <c r="I51" s="18">
        <v>5.5</v>
      </c>
      <c r="J51" s="18">
        <v>0.14000000000000001</v>
      </c>
      <c r="K51" s="18">
        <v>0.02</v>
      </c>
      <c r="L51" s="18">
        <v>0.05</v>
      </c>
      <c r="M51" s="18">
        <v>6.85</v>
      </c>
    </row>
    <row r="52" spans="1:13">
      <c r="A52" s="41" t="s">
        <v>53</v>
      </c>
      <c r="B52" s="39" t="s">
        <v>54</v>
      </c>
      <c r="C52" s="54" t="s">
        <v>196</v>
      </c>
      <c r="D52" s="18">
        <v>0.36</v>
      </c>
      <c r="E52" s="18">
        <v>0</v>
      </c>
      <c r="F52" s="18">
        <v>2.52</v>
      </c>
      <c r="G52" s="18">
        <v>11.4</v>
      </c>
      <c r="H52" s="18">
        <v>6</v>
      </c>
      <c r="I52" s="18">
        <v>6.6</v>
      </c>
      <c r="J52" s="18">
        <v>0.16</v>
      </c>
      <c r="K52" s="18">
        <v>0.02</v>
      </c>
      <c r="L52" s="18">
        <v>0.05</v>
      </c>
      <c r="M52" s="18">
        <v>8.2200000000000006</v>
      </c>
    </row>
    <row r="53" spans="1:13">
      <c r="A53" s="41" t="s">
        <v>43</v>
      </c>
      <c r="B53" s="39" t="s">
        <v>44</v>
      </c>
      <c r="C53" s="54" t="s">
        <v>242</v>
      </c>
      <c r="D53" s="18">
        <v>0.24</v>
      </c>
      <c r="E53" s="18">
        <v>0</v>
      </c>
      <c r="F53" s="18">
        <v>0.9</v>
      </c>
      <c r="G53" s="18">
        <v>4.5</v>
      </c>
      <c r="H53" s="18">
        <v>6.9</v>
      </c>
      <c r="I53" s="18">
        <v>4.2</v>
      </c>
      <c r="J53" s="18">
        <v>0.18</v>
      </c>
      <c r="K53" s="18">
        <v>0.01</v>
      </c>
      <c r="L53" s="18">
        <v>0.01</v>
      </c>
      <c r="M53" s="18">
        <v>3</v>
      </c>
    </row>
    <row r="54" spans="1:13">
      <c r="A54" s="41" t="s">
        <v>43</v>
      </c>
      <c r="B54" s="39" t="s">
        <v>44</v>
      </c>
      <c r="C54" s="54" t="s">
        <v>328</v>
      </c>
      <c r="D54" s="18">
        <v>0.32</v>
      </c>
      <c r="E54" s="18">
        <v>0</v>
      </c>
      <c r="F54" s="18">
        <v>1.2</v>
      </c>
      <c r="G54" s="18">
        <v>6</v>
      </c>
      <c r="H54" s="18">
        <v>9.1999999999999993</v>
      </c>
      <c r="I54" s="18">
        <v>5.6</v>
      </c>
      <c r="J54" s="18">
        <v>0.24</v>
      </c>
      <c r="K54" s="18">
        <v>0.01</v>
      </c>
      <c r="L54" s="18">
        <v>0.02</v>
      </c>
      <c r="M54" s="18">
        <v>4</v>
      </c>
    </row>
    <row r="55" spans="1:13">
      <c r="A55" s="41" t="s">
        <v>43</v>
      </c>
      <c r="B55" s="39" t="s">
        <v>44</v>
      </c>
      <c r="C55" s="54" t="s">
        <v>315</v>
      </c>
      <c r="D55" s="18">
        <v>0.4</v>
      </c>
      <c r="E55" s="18">
        <v>0</v>
      </c>
      <c r="F55" s="18">
        <v>1.5</v>
      </c>
      <c r="G55" s="18">
        <v>7.5</v>
      </c>
      <c r="H55" s="18">
        <v>11.5</v>
      </c>
      <c r="I55" s="18">
        <v>7</v>
      </c>
      <c r="J55" s="18">
        <v>0.3</v>
      </c>
      <c r="K55" s="18">
        <v>0.02</v>
      </c>
      <c r="L55" s="18">
        <v>0.02</v>
      </c>
      <c r="M55" s="18">
        <v>5</v>
      </c>
    </row>
    <row r="56" spans="1:13">
      <c r="A56" s="41" t="s">
        <v>43</v>
      </c>
      <c r="B56" s="39" t="s">
        <v>44</v>
      </c>
      <c r="C56" s="54" t="s">
        <v>196</v>
      </c>
      <c r="D56" s="18">
        <v>0.48</v>
      </c>
      <c r="E56" s="18">
        <v>0</v>
      </c>
      <c r="F56" s="18">
        <v>1.8</v>
      </c>
      <c r="G56" s="18">
        <v>9</v>
      </c>
      <c r="H56" s="18">
        <v>13.8</v>
      </c>
      <c r="I56" s="18">
        <v>8.4</v>
      </c>
      <c r="J56" s="18">
        <v>0.36</v>
      </c>
      <c r="K56" s="18">
        <v>1.7999999999999999E-2</v>
      </c>
      <c r="L56" s="18">
        <v>2.4E-2</v>
      </c>
      <c r="M56" s="18">
        <v>6</v>
      </c>
    </row>
    <row r="57" spans="1:13">
      <c r="A57" s="48" t="s">
        <v>329</v>
      </c>
      <c r="B57" s="40" t="s">
        <v>330</v>
      </c>
      <c r="C57" s="54" t="s">
        <v>331</v>
      </c>
      <c r="D57" s="18">
        <v>2.4</v>
      </c>
      <c r="E57" s="18">
        <v>4.4000000000000004</v>
      </c>
      <c r="F57" s="18">
        <v>14.5</v>
      </c>
      <c r="G57" s="18">
        <v>109</v>
      </c>
      <c r="H57" s="18">
        <v>7.5</v>
      </c>
      <c r="I57" s="18">
        <v>9.9</v>
      </c>
      <c r="J57" s="18">
        <v>0.61</v>
      </c>
      <c r="K57" s="18">
        <v>0.05</v>
      </c>
      <c r="L57" s="18">
        <v>0.02</v>
      </c>
      <c r="M57" s="18">
        <v>0</v>
      </c>
    </row>
    <row r="58" spans="1:13">
      <c r="A58" s="48" t="s">
        <v>329</v>
      </c>
      <c r="B58" s="40" t="s">
        <v>330</v>
      </c>
      <c r="C58" s="54" t="s">
        <v>332</v>
      </c>
      <c r="D58" s="18">
        <v>2.4</v>
      </c>
      <c r="E58" s="18">
        <v>8.6</v>
      </c>
      <c r="F58" s="18">
        <v>14.6</v>
      </c>
      <c r="G58" s="18">
        <v>146</v>
      </c>
      <c r="H58" s="18">
        <v>8.1</v>
      </c>
      <c r="I58" s="18">
        <v>9.9</v>
      </c>
      <c r="J58" s="18">
        <v>0.62</v>
      </c>
      <c r="K58" s="18">
        <v>0.05</v>
      </c>
      <c r="L58" s="18">
        <v>0.03</v>
      </c>
      <c r="M58" s="18">
        <v>0</v>
      </c>
    </row>
    <row r="59" spans="1:13">
      <c r="A59" s="48" t="s">
        <v>333</v>
      </c>
      <c r="B59" s="40" t="s">
        <v>334</v>
      </c>
      <c r="C59" s="54" t="s">
        <v>335</v>
      </c>
      <c r="D59" s="18">
        <v>6.7</v>
      </c>
      <c r="E59" s="18">
        <v>9.6</v>
      </c>
      <c r="F59" s="18">
        <v>13.2</v>
      </c>
      <c r="G59" s="18">
        <v>167</v>
      </c>
      <c r="H59" s="18">
        <v>165.2</v>
      </c>
      <c r="I59" s="18">
        <v>17</v>
      </c>
      <c r="J59" s="18">
        <v>0.6</v>
      </c>
      <c r="K59" s="18">
        <v>0.04</v>
      </c>
      <c r="L59" s="18">
        <v>7.0000000000000007E-2</v>
      </c>
      <c r="M59" s="18">
        <v>0.05</v>
      </c>
    </row>
    <row r="60" spans="1:13">
      <c r="A60" s="48" t="s">
        <v>333</v>
      </c>
      <c r="B60" s="40" t="s">
        <v>334</v>
      </c>
      <c r="C60" s="54" t="s">
        <v>336</v>
      </c>
      <c r="D60" s="18">
        <v>9.6999999999999993</v>
      </c>
      <c r="E60" s="18">
        <v>9.9</v>
      </c>
      <c r="F60" s="18">
        <v>30.8</v>
      </c>
      <c r="G60" s="18">
        <v>254</v>
      </c>
      <c r="H60" s="18">
        <v>173.3</v>
      </c>
      <c r="I60" s="18">
        <v>28</v>
      </c>
      <c r="J60" s="18">
        <v>1.3</v>
      </c>
      <c r="K60" s="18">
        <v>0.08</v>
      </c>
      <c r="L60" s="18">
        <v>0.09</v>
      </c>
      <c r="M60" s="18">
        <v>0.05</v>
      </c>
    </row>
    <row r="61" spans="1:13">
      <c r="A61" s="48" t="s">
        <v>337</v>
      </c>
      <c r="B61" s="40" t="s">
        <v>338</v>
      </c>
      <c r="C61" s="54" t="s">
        <v>332</v>
      </c>
      <c r="D61" s="18">
        <v>5</v>
      </c>
      <c r="E61" s="18">
        <v>3</v>
      </c>
      <c r="F61" s="18">
        <v>14.5</v>
      </c>
      <c r="G61" s="18">
        <v>106</v>
      </c>
      <c r="H61" s="18">
        <v>106.9</v>
      </c>
      <c r="I61" s="18">
        <v>15.4</v>
      </c>
      <c r="J61" s="18">
        <v>0.67</v>
      </c>
      <c r="K61" s="18">
        <v>0.05</v>
      </c>
      <c r="L61" s="18">
        <v>0.06</v>
      </c>
      <c r="M61" s="18">
        <v>7.0000000000000007E-2</v>
      </c>
    </row>
    <row r="62" spans="1:13">
      <c r="A62" s="48" t="s">
        <v>337</v>
      </c>
      <c r="B62" s="40" t="s">
        <v>338</v>
      </c>
      <c r="C62" s="54" t="s">
        <v>339</v>
      </c>
      <c r="D62" s="18">
        <v>7.9</v>
      </c>
      <c r="E62" s="18">
        <v>4.75</v>
      </c>
      <c r="F62" s="18">
        <v>24.2</v>
      </c>
      <c r="G62" s="18">
        <v>172</v>
      </c>
      <c r="H62" s="18">
        <v>161.5</v>
      </c>
      <c r="I62" s="18">
        <v>24.7</v>
      </c>
      <c r="J62" s="18">
        <v>1.1100000000000001</v>
      </c>
      <c r="K62" s="18">
        <v>0.08</v>
      </c>
      <c r="L62" s="18">
        <v>0.09</v>
      </c>
      <c r="M62" s="18">
        <v>0.11</v>
      </c>
    </row>
    <row r="63" spans="1:13">
      <c r="A63" s="48" t="s">
        <v>313</v>
      </c>
      <c r="B63" s="40" t="s">
        <v>314</v>
      </c>
      <c r="C63" s="54" t="s">
        <v>242</v>
      </c>
      <c r="D63" s="18">
        <v>0.68</v>
      </c>
      <c r="E63" s="18">
        <v>1.35</v>
      </c>
      <c r="F63" s="18">
        <v>3.08</v>
      </c>
      <c r="G63" s="18">
        <v>27</v>
      </c>
      <c r="H63" s="18">
        <v>17.649999999999999</v>
      </c>
      <c r="I63" s="18">
        <v>6.16</v>
      </c>
      <c r="J63" s="18">
        <v>0.23</v>
      </c>
      <c r="K63" s="18">
        <v>0.01</v>
      </c>
      <c r="L63" s="18">
        <v>0.02</v>
      </c>
      <c r="M63" s="18">
        <v>6.5</v>
      </c>
    </row>
    <row r="64" spans="1:13">
      <c r="A64" s="48" t="s">
        <v>313</v>
      </c>
      <c r="B64" s="40" t="s">
        <v>314</v>
      </c>
      <c r="C64" s="54" t="s">
        <v>328</v>
      </c>
      <c r="D64" s="18">
        <v>0.9</v>
      </c>
      <c r="E64" s="18">
        <v>1.8</v>
      </c>
      <c r="F64" s="18">
        <v>4.0999999999999996</v>
      </c>
      <c r="G64" s="18">
        <v>36</v>
      </c>
      <c r="H64" s="18">
        <v>23.53</v>
      </c>
      <c r="I64" s="18">
        <v>8.2100000000000009</v>
      </c>
      <c r="J64" s="18">
        <v>0.3</v>
      </c>
      <c r="K64" s="18">
        <v>0.01</v>
      </c>
      <c r="L64" s="18">
        <v>0.02</v>
      </c>
      <c r="M64" s="18">
        <v>8.66</v>
      </c>
    </row>
    <row r="65" spans="1:13">
      <c r="A65" s="48" t="s">
        <v>313</v>
      </c>
      <c r="B65" s="40" t="s">
        <v>314</v>
      </c>
      <c r="C65" s="54" t="s">
        <v>315</v>
      </c>
      <c r="D65" s="18">
        <v>1.1299999999999999</v>
      </c>
      <c r="E65" s="18">
        <v>2.25</v>
      </c>
      <c r="F65" s="18">
        <v>5.13</v>
      </c>
      <c r="G65" s="18">
        <v>45</v>
      </c>
      <c r="H65" s="18">
        <v>29.41</v>
      </c>
      <c r="I65" s="18">
        <v>10.26</v>
      </c>
      <c r="J65" s="18">
        <v>0.38</v>
      </c>
      <c r="K65" s="18">
        <v>0.01</v>
      </c>
      <c r="L65" s="18">
        <v>0.03</v>
      </c>
      <c r="M65" s="18">
        <v>10.83</v>
      </c>
    </row>
    <row r="66" spans="1:13">
      <c r="A66" s="48" t="s">
        <v>313</v>
      </c>
      <c r="B66" s="40" t="s">
        <v>314</v>
      </c>
      <c r="C66" s="54" t="s">
        <v>196</v>
      </c>
      <c r="D66" s="18">
        <v>1.35</v>
      </c>
      <c r="E66" s="18">
        <v>2.7</v>
      </c>
      <c r="F66" s="18">
        <v>6.15</v>
      </c>
      <c r="G66" s="18">
        <v>54</v>
      </c>
      <c r="H66" s="18">
        <v>35.299999999999997</v>
      </c>
      <c r="I66" s="18">
        <v>12.32</v>
      </c>
      <c r="J66" s="18">
        <v>0.45</v>
      </c>
      <c r="K66" s="18">
        <v>0.02</v>
      </c>
      <c r="L66" s="18">
        <v>0.03</v>
      </c>
      <c r="M66" s="18">
        <v>12.99</v>
      </c>
    </row>
    <row r="67" spans="1:13">
      <c r="A67" s="48" t="s">
        <v>340</v>
      </c>
      <c r="B67" s="20" t="s">
        <v>341</v>
      </c>
      <c r="C67" s="54" t="s">
        <v>242</v>
      </c>
      <c r="D67" s="18">
        <v>0.68</v>
      </c>
      <c r="E67" s="18">
        <v>2.1</v>
      </c>
      <c r="F67" s="18">
        <v>2.5499999999999998</v>
      </c>
      <c r="G67" s="18">
        <v>32.25</v>
      </c>
      <c r="H67" s="18">
        <v>18.78</v>
      </c>
      <c r="I67" s="18">
        <v>6.85</v>
      </c>
      <c r="J67" s="18">
        <v>0.3</v>
      </c>
      <c r="K67" s="18">
        <v>0.01</v>
      </c>
      <c r="L67" s="18">
        <v>0.02</v>
      </c>
      <c r="M67" s="18">
        <v>15</v>
      </c>
    </row>
    <row r="68" spans="1:13">
      <c r="A68" s="48" t="s">
        <v>340</v>
      </c>
      <c r="B68" s="20" t="s">
        <v>341</v>
      </c>
      <c r="C68" s="54" t="s">
        <v>328</v>
      </c>
      <c r="D68" s="18">
        <v>0.9</v>
      </c>
      <c r="E68" s="18">
        <v>2.8</v>
      </c>
      <c r="F68" s="18">
        <v>3.4</v>
      </c>
      <c r="G68" s="18">
        <v>43</v>
      </c>
      <c r="H68" s="18">
        <v>25.04</v>
      </c>
      <c r="I68" s="18">
        <v>9.1300000000000008</v>
      </c>
      <c r="J68" s="18">
        <v>0.4</v>
      </c>
      <c r="K68" s="18">
        <v>0.01</v>
      </c>
      <c r="L68" s="18">
        <v>0.02</v>
      </c>
      <c r="M68" s="18">
        <v>20</v>
      </c>
    </row>
    <row r="69" spans="1:13">
      <c r="A69" s="48" t="s">
        <v>340</v>
      </c>
      <c r="B69" s="20" t="s">
        <v>341</v>
      </c>
      <c r="C69" s="54" t="s">
        <v>315</v>
      </c>
      <c r="D69" s="18">
        <v>1.1299999999999999</v>
      </c>
      <c r="E69" s="18">
        <v>3.5</v>
      </c>
      <c r="F69" s="18">
        <v>4.25</v>
      </c>
      <c r="G69" s="18">
        <v>53.75</v>
      </c>
      <c r="H69" s="18">
        <v>31.3</v>
      </c>
      <c r="I69" s="18">
        <v>11.41</v>
      </c>
      <c r="J69" s="18">
        <v>0.5</v>
      </c>
      <c r="K69" s="18">
        <v>0.01</v>
      </c>
      <c r="L69" s="18">
        <v>0.03</v>
      </c>
      <c r="M69" s="18">
        <v>25</v>
      </c>
    </row>
    <row r="70" spans="1:13">
      <c r="A70" s="48" t="s">
        <v>340</v>
      </c>
      <c r="B70" s="20" t="s">
        <v>341</v>
      </c>
      <c r="C70" s="54" t="s">
        <v>196</v>
      </c>
      <c r="D70" s="18">
        <v>1.35</v>
      </c>
      <c r="E70" s="18">
        <v>4.2</v>
      </c>
      <c r="F70" s="18">
        <v>5.0999999999999996</v>
      </c>
      <c r="G70" s="18">
        <v>64.5</v>
      </c>
      <c r="H70" s="18">
        <v>37.56</v>
      </c>
      <c r="I70" s="18">
        <v>13.7</v>
      </c>
      <c r="J70" s="18">
        <v>0.6</v>
      </c>
      <c r="K70" s="18">
        <v>0.02</v>
      </c>
      <c r="L70" s="18">
        <v>0.03</v>
      </c>
      <c r="M70" s="18">
        <v>30</v>
      </c>
    </row>
    <row r="71" spans="1:13">
      <c r="A71" s="48" t="s">
        <v>274</v>
      </c>
      <c r="B71" s="20" t="s">
        <v>275</v>
      </c>
      <c r="C71" s="54" t="s">
        <v>242</v>
      </c>
      <c r="D71" s="18">
        <v>0.53</v>
      </c>
      <c r="E71" s="18">
        <v>1.35</v>
      </c>
      <c r="F71" s="18">
        <v>2.85</v>
      </c>
      <c r="G71" s="18">
        <v>25.5</v>
      </c>
      <c r="H71" s="18">
        <v>14.33</v>
      </c>
      <c r="I71" s="18">
        <v>4.8600000000000003</v>
      </c>
      <c r="J71" s="18">
        <v>0.32</v>
      </c>
      <c r="K71" s="18">
        <v>0.01</v>
      </c>
      <c r="L71" s="18">
        <v>0.01</v>
      </c>
      <c r="M71" s="18">
        <v>5.7</v>
      </c>
    </row>
    <row r="72" spans="1:13">
      <c r="A72" s="48" t="s">
        <v>274</v>
      </c>
      <c r="B72" s="20" t="s">
        <v>275</v>
      </c>
      <c r="C72" s="54" t="s">
        <v>328</v>
      </c>
      <c r="D72" s="18">
        <v>0.7</v>
      </c>
      <c r="E72" s="18">
        <v>1.8</v>
      </c>
      <c r="F72" s="18">
        <v>3.8</v>
      </c>
      <c r="G72" s="18">
        <v>34</v>
      </c>
      <c r="H72" s="18">
        <v>19.11</v>
      </c>
      <c r="I72" s="18">
        <v>6.48</v>
      </c>
      <c r="J72" s="18">
        <v>0.43</v>
      </c>
      <c r="K72" s="18">
        <v>0.01</v>
      </c>
      <c r="L72" s="18">
        <v>0.01</v>
      </c>
      <c r="M72" s="18">
        <v>7.6</v>
      </c>
    </row>
    <row r="73" spans="1:13">
      <c r="A73" s="48" t="s">
        <v>274</v>
      </c>
      <c r="B73" s="20" t="s">
        <v>275</v>
      </c>
      <c r="C73" s="54" t="s">
        <v>315</v>
      </c>
      <c r="D73" s="18">
        <v>0.88</v>
      </c>
      <c r="E73" s="18">
        <v>2.25</v>
      </c>
      <c r="F73" s="18">
        <v>4.75</v>
      </c>
      <c r="G73" s="18">
        <v>42.5</v>
      </c>
      <c r="H73" s="18">
        <v>23.89</v>
      </c>
      <c r="I73" s="18">
        <v>8.1</v>
      </c>
      <c r="J73" s="18">
        <v>0.54</v>
      </c>
      <c r="K73" s="18">
        <v>0.01</v>
      </c>
      <c r="L73" s="18">
        <v>0.01</v>
      </c>
      <c r="M73" s="18">
        <v>9.5</v>
      </c>
    </row>
    <row r="74" spans="1:13">
      <c r="A74" s="48" t="s">
        <v>274</v>
      </c>
      <c r="B74" s="20" t="s">
        <v>275</v>
      </c>
      <c r="C74" s="54" t="s">
        <v>196</v>
      </c>
      <c r="D74" s="18">
        <v>1.05</v>
      </c>
      <c r="E74" s="18">
        <v>2.7</v>
      </c>
      <c r="F74" s="18">
        <v>5.7</v>
      </c>
      <c r="G74" s="18">
        <v>51</v>
      </c>
      <c r="H74" s="18">
        <v>28.67</v>
      </c>
      <c r="I74" s="18">
        <v>9.7200000000000006</v>
      </c>
      <c r="J74" s="18">
        <v>0.65</v>
      </c>
      <c r="K74" s="18">
        <v>0.02</v>
      </c>
      <c r="L74" s="18">
        <v>0.02</v>
      </c>
      <c r="M74" s="18">
        <v>11.4</v>
      </c>
    </row>
    <row r="75" spans="1:13">
      <c r="A75" s="48" t="s">
        <v>342</v>
      </c>
      <c r="B75" s="20" t="s">
        <v>343</v>
      </c>
      <c r="C75" s="54" t="s">
        <v>242</v>
      </c>
      <c r="D75" s="18">
        <v>1.8</v>
      </c>
      <c r="E75" s="18">
        <v>6</v>
      </c>
      <c r="F75" s="18">
        <v>9</v>
      </c>
      <c r="G75" s="18">
        <v>99</v>
      </c>
      <c r="H75" s="18">
        <v>57.66</v>
      </c>
      <c r="I75" s="18">
        <v>17.37</v>
      </c>
      <c r="J75" s="18">
        <v>0.72</v>
      </c>
      <c r="K75" s="18">
        <v>0.03</v>
      </c>
      <c r="L75" s="18">
        <v>0.03</v>
      </c>
      <c r="M75" s="18">
        <v>32.1</v>
      </c>
    </row>
    <row r="76" spans="1:13">
      <c r="A76" s="48" t="s">
        <v>342</v>
      </c>
      <c r="B76" s="20" t="s">
        <v>343</v>
      </c>
      <c r="C76" s="54" t="s">
        <v>328</v>
      </c>
      <c r="D76" s="18">
        <v>0.6</v>
      </c>
      <c r="E76" s="18">
        <v>2</v>
      </c>
      <c r="F76" s="18">
        <v>3</v>
      </c>
      <c r="G76" s="18">
        <v>33</v>
      </c>
      <c r="H76" s="18">
        <v>19.22</v>
      </c>
      <c r="I76" s="18">
        <v>5.79</v>
      </c>
      <c r="J76" s="18">
        <v>0.24</v>
      </c>
      <c r="K76" s="18">
        <v>0.01</v>
      </c>
      <c r="L76" s="18">
        <v>0.01</v>
      </c>
      <c r="M76" s="18">
        <v>10.7</v>
      </c>
    </row>
    <row r="77" spans="1:13">
      <c r="A77" s="48" t="s">
        <v>342</v>
      </c>
      <c r="B77" s="20" t="s">
        <v>343</v>
      </c>
      <c r="C77" s="54" t="s">
        <v>315</v>
      </c>
      <c r="D77" s="18">
        <v>0.75</v>
      </c>
      <c r="E77" s="18">
        <v>2.5</v>
      </c>
      <c r="F77" s="18">
        <v>3.75</v>
      </c>
      <c r="G77" s="18">
        <v>41.25</v>
      </c>
      <c r="H77" s="18">
        <v>24.03</v>
      </c>
      <c r="I77" s="18">
        <v>7.24</v>
      </c>
      <c r="J77" s="18">
        <v>0.3</v>
      </c>
      <c r="K77" s="18">
        <v>0.01</v>
      </c>
      <c r="L77" s="18">
        <v>0.01</v>
      </c>
      <c r="M77" s="18">
        <v>13.38</v>
      </c>
    </row>
    <row r="78" spans="1:13">
      <c r="A78" s="48" t="s">
        <v>342</v>
      </c>
      <c r="B78" s="20" t="s">
        <v>343</v>
      </c>
      <c r="C78" s="54" t="s">
        <v>196</v>
      </c>
      <c r="D78" s="18">
        <v>0.9</v>
      </c>
      <c r="E78" s="18">
        <v>3</v>
      </c>
      <c r="F78" s="18">
        <v>4.5</v>
      </c>
      <c r="G78" s="18">
        <v>49.5</v>
      </c>
      <c r="H78" s="18">
        <v>28.83</v>
      </c>
      <c r="I78" s="18">
        <v>8.69</v>
      </c>
      <c r="J78" s="18">
        <v>0.36</v>
      </c>
      <c r="K78" s="18">
        <v>0.02</v>
      </c>
      <c r="L78" s="18">
        <v>0.02</v>
      </c>
      <c r="M78" s="18">
        <v>16.05</v>
      </c>
    </row>
    <row r="79" spans="1:13">
      <c r="A79" s="48" t="s">
        <v>344</v>
      </c>
      <c r="B79" s="20" t="s">
        <v>345</v>
      </c>
      <c r="C79" s="54" t="s">
        <v>242</v>
      </c>
      <c r="D79" s="18">
        <v>0.6</v>
      </c>
      <c r="E79" s="18">
        <v>1.65</v>
      </c>
      <c r="F79" s="18">
        <v>1.43</v>
      </c>
      <c r="G79" s="18">
        <v>23.25</v>
      </c>
      <c r="H79" s="18">
        <v>11.57</v>
      </c>
      <c r="I79" s="18">
        <v>4.5999999999999996</v>
      </c>
      <c r="J79" s="18">
        <v>0.22</v>
      </c>
      <c r="K79" s="18">
        <v>0.01</v>
      </c>
      <c r="L79" s="18">
        <v>0.02</v>
      </c>
      <c r="M79" s="18">
        <v>9.99</v>
      </c>
    </row>
    <row r="80" spans="1:13">
      <c r="A80" s="48" t="s">
        <v>344</v>
      </c>
      <c r="B80" s="20" t="s">
        <v>345</v>
      </c>
      <c r="C80" s="54" t="s">
        <v>328</v>
      </c>
      <c r="D80" s="18">
        <v>0.8</v>
      </c>
      <c r="E80" s="18">
        <v>2.2000000000000002</v>
      </c>
      <c r="F80" s="18">
        <v>1.9</v>
      </c>
      <c r="G80" s="18">
        <v>31</v>
      </c>
      <c r="H80" s="18">
        <v>15.43</v>
      </c>
      <c r="I80" s="18">
        <v>6.13</v>
      </c>
      <c r="J80" s="18">
        <v>0.28999999999999998</v>
      </c>
      <c r="K80" s="18">
        <v>0.01</v>
      </c>
      <c r="L80" s="18">
        <v>0.02</v>
      </c>
      <c r="M80" s="18">
        <v>13.32</v>
      </c>
    </row>
    <row r="81" spans="1:13">
      <c r="A81" s="48" t="s">
        <v>344</v>
      </c>
      <c r="B81" s="20" t="s">
        <v>345</v>
      </c>
      <c r="C81" s="54" t="s">
        <v>315</v>
      </c>
      <c r="D81" s="18">
        <v>1</v>
      </c>
      <c r="E81" s="18">
        <v>2.75</v>
      </c>
      <c r="F81" s="18">
        <v>2.38</v>
      </c>
      <c r="G81" s="18">
        <v>38.75</v>
      </c>
      <c r="H81" s="18">
        <v>19.29</v>
      </c>
      <c r="I81" s="18">
        <v>7.66</v>
      </c>
      <c r="J81" s="18">
        <v>0.36</v>
      </c>
      <c r="K81" s="18">
        <v>0.01</v>
      </c>
      <c r="L81" s="18">
        <v>0.03</v>
      </c>
      <c r="M81" s="18">
        <v>16.649999999999999</v>
      </c>
    </row>
    <row r="82" spans="1:13">
      <c r="A82" s="48" t="s">
        <v>344</v>
      </c>
      <c r="B82" s="20" t="s">
        <v>345</v>
      </c>
      <c r="C82" s="54" t="s">
        <v>196</v>
      </c>
      <c r="D82" s="18">
        <v>1.2</v>
      </c>
      <c r="E82" s="18">
        <v>3.3</v>
      </c>
      <c r="F82" s="18">
        <v>2.85</v>
      </c>
      <c r="G82" s="18">
        <v>46.5</v>
      </c>
      <c r="H82" s="18">
        <v>23.15</v>
      </c>
      <c r="I82" s="18">
        <v>9.1999999999999993</v>
      </c>
      <c r="J82" s="18">
        <v>0.44</v>
      </c>
      <c r="K82" s="18">
        <v>0.02</v>
      </c>
      <c r="L82" s="18">
        <v>0.03</v>
      </c>
      <c r="M82" s="18">
        <v>19.98</v>
      </c>
    </row>
    <row r="83" spans="1:13">
      <c r="A83" s="48" t="s">
        <v>346</v>
      </c>
      <c r="B83" s="20" t="s">
        <v>347</v>
      </c>
      <c r="C83" s="54" t="s">
        <v>242</v>
      </c>
      <c r="D83" s="18">
        <v>0.3</v>
      </c>
      <c r="E83" s="18">
        <v>1.35</v>
      </c>
      <c r="F83" s="18">
        <v>1.35</v>
      </c>
      <c r="G83" s="18">
        <v>18.75</v>
      </c>
      <c r="H83" s="18">
        <v>4.28</v>
      </c>
      <c r="I83" s="18">
        <v>3.94</v>
      </c>
      <c r="J83" s="18">
        <v>0.19</v>
      </c>
      <c r="K83" s="18">
        <v>0.01</v>
      </c>
      <c r="L83" s="18">
        <v>0.01</v>
      </c>
      <c r="M83" s="18">
        <v>2.0699999999999998</v>
      </c>
    </row>
    <row r="84" spans="1:13">
      <c r="A84" s="48" t="s">
        <v>346</v>
      </c>
      <c r="B84" s="20" t="s">
        <v>347</v>
      </c>
      <c r="C84" s="54" t="s">
        <v>328</v>
      </c>
      <c r="D84" s="18">
        <v>0.4</v>
      </c>
      <c r="E84" s="18">
        <v>1.8</v>
      </c>
      <c r="F84" s="18">
        <v>1.8</v>
      </c>
      <c r="G84" s="18">
        <v>25</v>
      </c>
      <c r="H84" s="18">
        <v>5.7</v>
      </c>
      <c r="I84" s="18">
        <v>5.25</v>
      </c>
      <c r="J84" s="18">
        <v>0.25</v>
      </c>
      <c r="K84" s="18">
        <v>0.01</v>
      </c>
      <c r="L84" s="18">
        <v>0.01</v>
      </c>
      <c r="M84" s="18">
        <v>2.76</v>
      </c>
    </row>
    <row r="85" spans="1:13">
      <c r="A85" s="48" t="s">
        <v>346</v>
      </c>
      <c r="B85" s="20" t="s">
        <v>347</v>
      </c>
      <c r="C85" s="54" t="s">
        <v>315</v>
      </c>
      <c r="D85" s="18">
        <v>0.5</v>
      </c>
      <c r="E85" s="18">
        <v>2.25</v>
      </c>
      <c r="F85" s="18">
        <v>2.25</v>
      </c>
      <c r="G85" s="18">
        <v>31.25</v>
      </c>
      <c r="H85" s="18">
        <v>7.13</v>
      </c>
      <c r="I85" s="18">
        <v>6.56</v>
      </c>
      <c r="J85" s="18">
        <v>0.31</v>
      </c>
      <c r="K85" s="18">
        <v>0.01</v>
      </c>
      <c r="L85" s="18">
        <v>0.01</v>
      </c>
      <c r="M85" s="18">
        <v>3.45</v>
      </c>
    </row>
    <row r="86" spans="1:13">
      <c r="A86" s="48" t="s">
        <v>346</v>
      </c>
      <c r="B86" s="20" t="s">
        <v>347</v>
      </c>
      <c r="C86" s="54" t="s">
        <v>196</v>
      </c>
      <c r="D86" s="18">
        <v>0.6</v>
      </c>
      <c r="E86" s="18">
        <v>2.7</v>
      </c>
      <c r="F86" s="18">
        <v>2.7</v>
      </c>
      <c r="G86" s="18">
        <v>37.5</v>
      </c>
      <c r="H86" s="18">
        <v>8.5500000000000007</v>
      </c>
      <c r="I86" s="18">
        <v>7.88</v>
      </c>
      <c r="J86" s="18">
        <v>0.38</v>
      </c>
      <c r="K86" s="18">
        <v>0.02</v>
      </c>
      <c r="L86" s="18">
        <v>0.02</v>
      </c>
      <c r="M86" s="18">
        <v>4.1399999999999997</v>
      </c>
    </row>
    <row r="87" spans="1:13">
      <c r="A87" s="48" t="s">
        <v>348</v>
      </c>
      <c r="B87" s="20" t="s">
        <v>159</v>
      </c>
      <c r="C87" s="54" t="s">
        <v>242</v>
      </c>
      <c r="D87" s="18">
        <v>0.23</v>
      </c>
      <c r="E87" s="18">
        <v>1.35</v>
      </c>
      <c r="F87" s="18">
        <v>0.9</v>
      </c>
      <c r="G87" s="18">
        <v>16.5</v>
      </c>
      <c r="H87" s="18">
        <v>6.14</v>
      </c>
      <c r="I87" s="18">
        <v>3.51</v>
      </c>
      <c r="J87" s="18">
        <v>0.16</v>
      </c>
      <c r="K87" s="18">
        <v>0</v>
      </c>
      <c r="L87" s="18">
        <v>0.01</v>
      </c>
      <c r="M87" s="18">
        <v>1.1599999999999999</v>
      </c>
    </row>
    <row r="88" spans="1:13">
      <c r="A88" s="48" t="s">
        <v>348</v>
      </c>
      <c r="B88" s="20" t="s">
        <v>159</v>
      </c>
      <c r="C88" s="54" t="s">
        <v>328</v>
      </c>
      <c r="D88" s="18">
        <v>0.3</v>
      </c>
      <c r="E88" s="18">
        <v>1.8</v>
      </c>
      <c r="F88" s="18">
        <v>1.2</v>
      </c>
      <c r="G88" s="18">
        <v>22</v>
      </c>
      <c r="H88" s="18">
        <v>8.19</v>
      </c>
      <c r="I88" s="18">
        <v>4.68</v>
      </c>
      <c r="J88" s="18">
        <v>0.21</v>
      </c>
      <c r="K88" s="18">
        <v>0</v>
      </c>
      <c r="L88" s="18">
        <v>0.01</v>
      </c>
      <c r="M88" s="18">
        <v>1.54</v>
      </c>
    </row>
    <row r="89" spans="1:13">
      <c r="A89" s="48" t="s">
        <v>348</v>
      </c>
      <c r="B89" s="20" t="s">
        <v>159</v>
      </c>
      <c r="C89" s="54" t="s">
        <v>315</v>
      </c>
      <c r="D89" s="18">
        <v>0.38</v>
      </c>
      <c r="E89" s="18">
        <v>2.25</v>
      </c>
      <c r="F89" s="18">
        <v>1.5</v>
      </c>
      <c r="G89" s="18">
        <v>27.5</v>
      </c>
      <c r="H89" s="18">
        <v>10.24</v>
      </c>
      <c r="I89" s="18">
        <v>5.85</v>
      </c>
      <c r="J89" s="18">
        <v>0.26</v>
      </c>
      <c r="K89" s="18">
        <v>0</v>
      </c>
      <c r="L89" s="18">
        <v>0.01</v>
      </c>
      <c r="M89" s="18">
        <v>1.93</v>
      </c>
    </row>
    <row r="90" spans="1:13">
      <c r="A90" s="48" t="s">
        <v>348</v>
      </c>
      <c r="B90" s="20" t="s">
        <v>159</v>
      </c>
      <c r="C90" s="54" t="s">
        <v>196</v>
      </c>
      <c r="D90" s="18">
        <v>0.45</v>
      </c>
      <c r="E90" s="18">
        <v>2.7</v>
      </c>
      <c r="F90" s="18">
        <v>1.8</v>
      </c>
      <c r="G90" s="18">
        <v>33</v>
      </c>
      <c r="H90" s="18">
        <v>12.29</v>
      </c>
      <c r="I90" s="18">
        <v>7.02</v>
      </c>
      <c r="J90" s="18">
        <v>0.32</v>
      </c>
      <c r="K90" s="18">
        <v>0</v>
      </c>
      <c r="L90" s="18">
        <v>0.02</v>
      </c>
      <c r="M90" s="18">
        <v>2.31</v>
      </c>
    </row>
    <row r="91" spans="1:13">
      <c r="A91" s="48" t="s">
        <v>349</v>
      </c>
      <c r="B91" s="20" t="s">
        <v>64</v>
      </c>
      <c r="C91" s="54" t="s">
        <v>242</v>
      </c>
      <c r="D91" s="18">
        <v>0.23</v>
      </c>
      <c r="E91" s="18">
        <v>1.43</v>
      </c>
      <c r="F91" s="18">
        <v>1.1299999999999999</v>
      </c>
      <c r="G91" s="18">
        <v>18</v>
      </c>
      <c r="H91" s="18">
        <v>4.5</v>
      </c>
      <c r="I91" s="18">
        <v>3.62</v>
      </c>
      <c r="J91" s="18">
        <v>0.17</v>
      </c>
      <c r="K91" s="18">
        <v>0.01</v>
      </c>
      <c r="L91" s="18">
        <v>0.01</v>
      </c>
      <c r="M91" s="18">
        <v>1.71</v>
      </c>
    </row>
    <row r="92" spans="1:13">
      <c r="A92" s="48" t="s">
        <v>349</v>
      </c>
      <c r="B92" s="20" t="s">
        <v>64</v>
      </c>
      <c r="C92" s="54" t="s">
        <v>328</v>
      </c>
      <c r="D92" s="18">
        <v>0.3</v>
      </c>
      <c r="E92" s="18">
        <v>1.9</v>
      </c>
      <c r="F92" s="18">
        <v>1.5</v>
      </c>
      <c r="G92" s="18">
        <v>24</v>
      </c>
      <c r="H92" s="18">
        <v>6</v>
      </c>
      <c r="I92" s="18">
        <v>4.83</v>
      </c>
      <c r="J92" s="18">
        <v>0.22</v>
      </c>
      <c r="K92" s="18">
        <v>0.01</v>
      </c>
      <c r="L92" s="18">
        <v>0.01</v>
      </c>
      <c r="M92" s="18">
        <v>2.2799999999999998</v>
      </c>
    </row>
    <row r="93" spans="1:13">
      <c r="A93" s="48" t="s">
        <v>349</v>
      </c>
      <c r="B93" s="20" t="s">
        <v>64</v>
      </c>
      <c r="C93" s="54" t="s">
        <v>315</v>
      </c>
      <c r="D93" s="18">
        <v>0.38</v>
      </c>
      <c r="E93" s="18">
        <v>2.38</v>
      </c>
      <c r="F93" s="18">
        <v>1.88</v>
      </c>
      <c r="G93" s="18">
        <v>30</v>
      </c>
      <c r="H93" s="18">
        <v>7.5</v>
      </c>
      <c r="I93" s="18">
        <v>6.04</v>
      </c>
      <c r="J93" s="18">
        <v>0.28000000000000003</v>
      </c>
      <c r="K93" s="18">
        <v>0.01</v>
      </c>
      <c r="L93" s="18">
        <v>0.01</v>
      </c>
      <c r="M93" s="18">
        <v>2.85</v>
      </c>
    </row>
    <row r="94" spans="1:13">
      <c r="A94" s="48" t="s">
        <v>349</v>
      </c>
      <c r="B94" s="20" t="s">
        <v>64</v>
      </c>
      <c r="C94" s="54" t="s">
        <v>196</v>
      </c>
      <c r="D94" s="18">
        <v>0.45</v>
      </c>
      <c r="E94" s="18">
        <v>2.85</v>
      </c>
      <c r="F94" s="18">
        <v>2.25</v>
      </c>
      <c r="G94" s="18">
        <v>36</v>
      </c>
      <c r="H94" s="18">
        <v>9</v>
      </c>
      <c r="I94" s="18">
        <v>7.25</v>
      </c>
      <c r="J94" s="18">
        <v>0.33</v>
      </c>
      <c r="K94" s="18">
        <v>0.02</v>
      </c>
      <c r="L94" s="18">
        <v>0.02</v>
      </c>
      <c r="M94" s="18">
        <v>3.42</v>
      </c>
    </row>
    <row r="95" spans="1:13">
      <c r="A95" s="48" t="s">
        <v>223</v>
      </c>
      <c r="B95" s="20" t="s">
        <v>20</v>
      </c>
      <c r="C95" s="54" t="s">
        <v>242</v>
      </c>
      <c r="D95" s="18">
        <v>0.3</v>
      </c>
      <c r="E95" s="18">
        <v>1.4</v>
      </c>
      <c r="F95" s="18">
        <v>4.3</v>
      </c>
      <c r="G95" s="18">
        <v>30</v>
      </c>
      <c r="H95" s="18">
        <v>6.21</v>
      </c>
      <c r="I95" s="18">
        <v>8.6</v>
      </c>
      <c r="J95" s="18">
        <v>0.16</v>
      </c>
      <c r="K95" s="18">
        <v>0.01</v>
      </c>
      <c r="L95" s="18">
        <v>0.01</v>
      </c>
      <c r="M95" s="18">
        <v>0.52</v>
      </c>
    </row>
    <row r="96" spans="1:13">
      <c r="A96" s="48" t="s">
        <v>223</v>
      </c>
      <c r="B96" s="20" t="s">
        <v>20</v>
      </c>
      <c r="C96" s="54" t="s">
        <v>328</v>
      </c>
      <c r="D96" s="18">
        <v>0.4</v>
      </c>
      <c r="E96" s="18">
        <v>1.8</v>
      </c>
      <c r="F96" s="18">
        <v>5.8</v>
      </c>
      <c r="G96" s="18">
        <v>40</v>
      </c>
      <c r="H96" s="18">
        <v>8.2799999999999994</v>
      </c>
      <c r="I96" s="18">
        <v>11.4</v>
      </c>
      <c r="J96" s="18">
        <v>0.22</v>
      </c>
      <c r="K96" s="18">
        <v>0.01</v>
      </c>
      <c r="L96" s="18">
        <v>0.02</v>
      </c>
      <c r="M96" s="18">
        <v>0.69</v>
      </c>
    </row>
    <row r="97" spans="1:14">
      <c r="A97" s="48" t="s">
        <v>223</v>
      </c>
      <c r="B97" s="20" t="s">
        <v>20</v>
      </c>
      <c r="C97" s="54" t="s">
        <v>315</v>
      </c>
      <c r="D97" s="18">
        <v>0.5</v>
      </c>
      <c r="E97" s="18">
        <v>2.2999999999999998</v>
      </c>
      <c r="F97" s="18">
        <v>7.3</v>
      </c>
      <c r="G97" s="18">
        <v>50</v>
      </c>
      <c r="H97" s="18">
        <v>10.24</v>
      </c>
      <c r="I97" s="18">
        <v>5.85</v>
      </c>
      <c r="J97" s="18">
        <v>0.26</v>
      </c>
      <c r="K97" s="18">
        <v>0.01</v>
      </c>
      <c r="L97" s="18">
        <v>0.02</v>
      </c>
      <c r="M97" s="18">
        <v>1.92</v>
      </c>
    </row>
    <row r="98" spans="1:14">
      <c r="A98" s="48" t="s">
        <v>223</v>
      </c>
      <c r="B98" s="20" t="s">
        <v>20</v>
      </c>
      <c r="C98" s="54" t="s">
        <v>196</v>
      </c>
      <c r="D98" s="18">
        <v>0.6</v>
      </c>
      <c r="E98" s="18">
        <v>2.7</v>
      </c>
      <c r="F98" s="18">
        <v>8.6999999999999993</v>
      </c>
      <c r="G98" s="18">
        <v>60</v>
      </c>
      <c r="H98" s="18">
        <v>12.29</v>
      </c>
      <c r="I98" s="18">
        <v>7.02</v>
      </c>
      <c r="J98" s="18">
        <v>0.32</v>
      </c>
      <c r="K98" s="18">
        <v>0.01</v>
      </c>
      <c r="L98" s="18">
        <v>0.02</v>
      </c>
      <c r="M98" s="18">
        <v>2.2999999999999998</v>
      </c>
    </row>
    <row r="99" spans="1:14">
      <c r="A99" s="48" t="s">
        <v>293</v>
      </c>
      <c r="B99" s="20" t="s">
        <v>75</v>
      </c>
      <c r="C99" s="54" t="s">
        <v>242</v>
      </c>
      <c r="D99" s="18">
        <v>0.2</v>
      </c>
      <c r="E99" s="18">
        <v>1.1000000000000001</v>
      </c>
      <c r="F99" s="18">
        <v>2.5</v>
      </c>
      <c r="G99" s="18">
        <v>20</v>
      </c>
      <c r="H99" s="18">
        <v>3.49</v>
      </c>
      <c r="I99" s="18">
        <v>6.93</v>
      </c>
      <c r="J99" s="18">
        <v>0.24</v>
      </c>
      <c r="K99" s="18">
        <v>0.01</v>
      </c>
      <c r="L99" s="18">
        <v>0.02</v>
      </c>
      <c r="M99" s="18">
        <v>0.63</v>
      </c>
    </row>
    <row r="100" spans="1:14">
      <c r="A100" s="48" t="s">
        <v>293</v>
      </c>
      <c r="B100" s="20" t="s">
        <v>75</v>
      </c>
      <c r="C100" s="54" t="s">
        <v>328</v>
      </c>
      <c r="D100" s="18">
        <v>0.3</v>
      </c>
      <c r="E100" s="18">
        <v>1.4</v>
      </c>
      <c r="F100" s="18">
        <v>3.3</v>
      </c>
      <c r="G100" s="18">
        <v>27</v>
      </c>
      <c r="H100" s="18">
        <v>4.6500000000000004</v>
      </c>
      <c r="I100" s="18">
        <v>9.24</v>
      </c>
      <c r="J100" s="18">
        <v>0.32</v>
      </c>
      <c r="K100" s="18">
        <v>0.01</v>
      </c>
      <c r="L100" s="18">
        <v>0.02</v>
      </c>
      <c r="M100" s="18">
        <v>0.84</v>
      </c>
      <c r="N100" s="66"/>
    </row>
    <row r="101" spans="1:14">
      <c r="A101" s="48" t="s">
        <v>293</v>
      </c>
      <c r="B101" s="20" t="s">
        <v>75</v>
      </c>
      <c r="C101" s="54" t="s">
        <v>315</v>
      </c>
      <c r="D101" s="18">
        <v>0.4</v>
      </c>
      <c r="E101" s="18">
        <v>1.8</v>
      </c>
      <c r="F101" s="18">
        <v>4.0999999999999996</v>
      </c>
      <c r="G101" s="18">
        <v>33</v>
      </c>
      <c r="H101" s="18">
        <v>9.58</v>
      </c>
      <c r="I101" s="18">
        <v>11.55</v>
      </c>
      <c r="J101" s="18">
        <v>0.4</v>
      </c>
      <c r="K101" s="18">
        <v>0.02</v>
      </c>
      <c r="L101" s="18">
        <v>0.02</v>
      </c>
      <c r="M101" s="18">
        <v>1.05</v>
      </c>
    </row>
    <row r="102" spans="1:14">
      <c r="A102" s="48" t="s">
        <v>293</v>
      </c>
      <c r="B102" s="20" t="s">
        <v>75</v>
      </c>
      <c r="C102" s="54" t="s">
        <v>196</v>
      </c>
      <c r="D102" s="18">
        <v>0.5</v>
      </c>
      <c r="E102" s="18">
        <v>2.1</v>
      </c>
      <c r="F102" s="18">
        <v>5</v>
      </c>
      <c r="G102" s="18">
        <v>40</v>
      </c>
      <c r="H102" s="18">
        <v>11.49</v>
      </c>
      <c r="I102" s="18">
        <v>13.86</v>
      </c>
      <c r="J102" s="18">
        <v>0.48</v>
      </c>
      <c r="K102" s="18">
        <v>0.02</v>
      </c>
      <c r="L102" s="18">
        <v>0.02</v>
      </c>
      <c r="M102" s="18">
        <v>1.26</v>
      </c>
    </row>
    <row r="103" spans="1:14">
      <c r="A103" s="48" t="s">
        <v>195</v>
      </c>
      <c r="B103" s="20" t="s">
        <v>103</v>
      </c>
      <c r="C103" s="54" t="s">
        <v>242</v>
      </c>
      <c r="D103" s="18">
        <v>0.38</v>
      </c>
      <c r="E103" s="18">
        <v>2.1800000000000002</v>
      </c>
      <c r="F103" s="18">
        <v>2.4</v>
      </c>
      <c r="G103" s="18">
        <v>31.5</v>
      </c>
      <c r="H103" s="18">
        <v>10.32</v>
      </c>
      <c r="I103" s="18">
        <v>5.6</v>
      </c>
      <c r="J103" s="18">
        <v>0.36</v>
      </c>
      <c r="K103" s="18">
        <v>0.01</v>
      </c>
      <c r="L103" s="18">
        <v>0.01</v>
      </c>
      <c r="M103" s="18">
        <v>0.56000000000000005</v>
      </c>
    </row>
    <row r="104" spans="1:14">
      <c r="A104" s="48" t="s">
        <v>195</v>
      </c>
      <c r="B104" s="20" t="s">
        <v>103</v>
      </c>
      <c r="C104" s="54" t="s">
        <v>328</v>
      </c>
      <c r="D104" s="18">
        <v>0.5</v>
      </c>
      <c r="E104" s="18">
        <v>2.9</v>
      </c>
      <c r="F104" s="18">
        <v>3.2</v>
      </c>
      <c r="G104" s="18">
        <v>42</v>
      </c>
      <c r="H104" s="18">
        <v>13.76</v>
      </c>
      <c r="I104" s="18">
        <v>7.47</v>
      </c>
      <c r="J104" s="18">
        <v>0.48</v>
      </c>
      <c r="K104" s="18">
        <v>0.01</v>
      </c>
      <c r="L104" s="18">
        <v>0.01</v>
      </c>
      <c r="M104" s="18">
        <v>0.75</v>
      </c>
    </row>
    <row r="105" spans="1:14">
      <c r="A105" s="48" t="s">
        <v>195</v>
      </c>
      <c r="B105" s="20" t="s">
        <v>103</v>
      </c>
      <c r="C105" s="54" t="s">
        <v>315</v>
      </c>
      <c r="D105" s="18">
        <v>0.63</v>
      </c>
      <c r="E105" s="18">
        <v>3.63</v>
      </c>
      <c r="F105" s="18">
        <v>4</v>
      </c>
      <c r="G105" s="18">
        <v>52.5</v>
      </c>
      <c r="H105" s="18">
        <v>17.2</v>
      </c>
      <c r="I105" s="18">
        <v>9.34</v>
      </c>
      <c r="J105" s="18">
        <v>0.6</v>
      </c>
      <c r="K105" s="18">
        <v>0.01</v>
      </c>
      <c r="L105" s="18">
        <v>0.01</v>
      </c>
      <c r="M105" s="18">
        <v>0.94</v>
      </c>
    </row>
    <row r="106" spans="1:14">
      <c r="A106" s="48" t="s">
        <v>195</v>
      </c>
      <c r="B106" s="20" t="s">
        <v>103</v>
      </c>
      <c r="C106" s="54" t="s">
        <v>196</v>
      </c>
      <c r="D106" s="18">
        <v>0.75</v>
      </c>
      <c r="E106" s="18">
        <v>4.3499999999999996</v>
      </c>
      <c r="F106" s="18">
        <v>4.8</v>
      </c>
      <c r="G106" s="18">
        <v>63</v>
      </c>
      <c r="H106" s="18">
        <v>20.64</v>
      </c>
      <c r="I106" s="18">
        <v>11.21</v>
      </c>
      <c r="J106" s="18">
        <v>0.72</v>
      </c>
      <c r="K106" s="18">
        <v>0.02</v>
      </c>
      <c r="L106" s="18">
        <v>0.02</v>
      </c>
      <c r="M106" s="18">
        <v>1.1299999999999999</v>
      </c>
    </row>
    <row r="107" spans="1:14">
      <c r="A107" s="48" t="s">
        <v>350</v>
      </c>
      <c r="B107" s="20" t="s">
        <v>351</v>
      </c>
      <c r="C107" s="54" t="s">
        <v>242</v>
      </c>
      <c r="D107" s="18">
        <v>0.38</v>
      </c>
      <c r="E107" s="18">
        <v>1.73</v>
      </c>
      <c r="F107" s="18">
        <v>3.6</v>
      </c>
      <c r="G107" s="18">
        <v>30.75</v>
      </c>
      <c r="H107" s="18">
        <v>7.21</v>
      </c>
      <c r="I107" s="18">
        <v>4.22</v>
      </c>
      <c r="J107" s="18">
        <v>0.27</v>
      </c>
      <c r="K107" s="18">
        <v>0.01</v>
      </c>
      <c r="L107" s="18">
        <v>0.01</v>
      </c>
      <c r="M107" s="18">
        <v>0.2</v>
      </c>
    </row>
    <row r="108" spans="1:14">
      <c r="A108" s="48" t="s">
        <v>350</v>
      </c>
      <c r="B108" s="20" t="s">
        <v>351</v>
      </c>
      <c r="C108" s="54" t="s">
        <v>328</v>
      </c>
      <c r="D108" s="18">
        <v>0.5</v>
      </c>
      <c r="E108" s="18">
        <v>2.2999999999999998</v>
      </c>
      <c r="F108" s="18">
        <v>4.8</v>
      </c>
      <c r="G108" s="18">
        <v>41</v>
      </c>
      <c r="H108" s="18">
        <v>9.61</v>
      </c>
      <c r="I108" s="18">
        <v>5.63</v>
      </c>
      <c r="J108" s="18">
        <v>0.36</v>
      </c>
      <c r="K108" s="18">
        <v>0.01</v>
      </c>
      <c r="L108" s="18">
        <v>0.01</v>
      </c>
      <c r="M108" s="18">
        <v>0.26</v>
      </c>
    </row>
    <row r="109" spans="1:14">
      <c r="A109" s="48" t="s">
        <v>350</v>
      </c>
      <c r="B109" s="20" t="s">
        <v>351</v>
      </c>
      <c r="C109" s="54" t="s">
        <v>315</v>
      </c>
      <c r="D109" s="18">
        <v>0.63</v>
      </c>
      <c r="E109" s="18">
        <v>2.88</v>
      </c>
      <c r="F109" s="18">
        <v>6</v>
      </c>
      <c r="G109" s="18">
        <v>51.25</v>
      </c>
      <c r="H109" s="18">
        <v>12.01</v>
      </c>
      <c r="I109" s="18">
        <v>7.04</v>
      </c>
      <c r="J109" s="18">
        <v>0.45</v>
      </c>
      <c r="K109" s="18">
        <v>0.01</v>
      </c>
      <c r="L109" s="18">
        <v>0.01</v>
      </c>
      <c r="M109" s="18">
        <v>0.33</v>
      </c>
    </row>
    <row r="110" spans="1:14">
      <c r="A110" s="48" t="s">
        <v>350</v>
      </c>
      <c r="B110" s="20" t="s">
        <v>351</v>
      </c>
      <c r="C110" s="54" t="s">
        <v>196</v>
      </c>
      <c r="D110" s="18">
        <v>0.75</v>
      </c>
      <c r="E110" s="18">
        <v>3.45</v>
      </c>
      <c r="F110" s="18">
        <v>7.2</v>
      </c>
      <c r="G110" s="18">
        <v>61.5</v>
      </c>
      <c r="H110" s="18">
        <v>14.42</v>
      </c>
      <c r="I110" s="18">
        <v>8.4499999999999993</v>
      </c>
      <c r="J110" s="18">
        <v>0.54</v>
      </c>
      <c r="K110" s="18">
        <v>0.02</v>
      </c>
      <c r="L110" s="18">
        <v>0.02</v>
      </c>
      <c r="M110" s="18">
        <v>0.39</v>
      </c>
    </row>
    <row r="111" spans="1:14">
      <c r="A111" s="48" t="s">
        <v>352</v>
      </c>
      <c r="B111" s="20" t="s">
        <v>86</v>
      </c>
      <c r="C111" s="54" t="s">
        <v>242</v>
      </c>
      <c r="D111" s="18">
        <v>0.3</v>
      </c>
      <c r="E111" s="18">
        <v>1.5</v>
      </c>
      <c r="F111" s="18">
        <v>2.48</v>
      </c>
      <c r="G111" s="18">
        <v>24</v>
      </c>
      <c r="H111" s="18">
        <v>6.25</v>
      </c>
      <c r="I111" s="18">
        <v>3.63</v>
      </c>
      <c r="J111" s="18">
        <v>0.36</v>
      </c>
      <c r="K111" s="18">
        <v>0.01</v>
      </c>
      <c r="L111" s="18">
        <v>0.01</v>
      </c>
      <c r="M111" s="18">
        <v>0.98</v>
      </c>
    </row>
    <row r="112" spans="1:14">
      <c r="A112" s="48" t="s">
        <v>352</v>
      </c>
      <c r="B112" s="20" t="s">
        <v>86</v>
      </c>
      <c r="C112" s="54" t="s">
        <v>328</v>
      </c>
      <c r="D112" s="18">
        <v>0.4</v>
      </c>
      <c r="E112" s="18">
        <v>2</v>
      </c>
      <c r="F112" s="18">
        <v>3.3</v>
      </c>
      <c r="G112" s="18">
        <v>32</v>
      </c>
      <c r="H112" s="18">
        <v>8.33</v>
      </c>
      <c r="I112" s="18">
        <v>4.84</v>
      </c>
      <c r="J112" s="18">
        <v>0.48</v>
      </c>
      <c r="K112" s="18">
        <v>0.01</v>
      </c>
      <c r="L112" s="18">
        <v>0.01</v>
      </c>
      <c r="M112" s="18">
        <v>1.3</v>
      </c>
    </row>
    <row r="113" spans="1:13">
      <c r="A113" s="48" t="s">
        <v>352</v>
      </c>
      <c r="B113" s="20" t="s">
        <v>86</v>
      </c>
      <c r="C113" s="54" t="s">
        <v>315</v>
      </c>
      <c r="D113" s="18">
        <v>0.5</v>
      </c>
      <c r="E113" s="18">
        <v>2.5</v>
      </c>
      <c r="F113" s="18">
        <v>4.13</v>
      </c>
      <c r="G113" s="18">
        <v>40</v>
      </c>
      <c r="H113" s="18">
        <v>10.41</v>
      </c>
      <c r="I113" s="18">
        <v>6.05</v>
      </c>
      <c r="J113" s="18">
        <v>0.6</v>
      </c>
      <c r="K113" s="18">
        <v>0.01</v>
      </c>
      <c r="L113" s="18">
        <v>0.01</v>
      </c>
      <c r="M113" s="18">
        <v>1.63</v>
      </c>
    </row>
    <row r="114" spans="1:13">
      <c r="A114" s="48" t="s">
        <v>352</v>
      </c>
      <c r="B114" s="20" t="s">
        <v>86</v>
      </c>
      <c r="C114" s="54" t="s">
        <v>196</v>
      </c>
      <c r="D114" s="18">
        <v>0.6</v>
      </c>
      <c r="E114" s="18">
        <v>3</v>
      </c>
      <c r="F114" s="18">
        <v>4.95</v>
      </c>
      <c r="G114" s="18">
        <v>48</v>
      </c>
      <c r="H114" s="18">
        <v>12.5</v>
      </c>
      <c r="I114" s="18">
        <v>7.26</v>
      </c>
      <c r="J114" s="18">
        <v>0.72</v>
      </c>
      <c r="K114" s="18">
        <v>0.02</v>
      </c>
      <c r="L114" s="18">
        <v>0.02</v>
      </c>
      <c r="M114" s="18">
        <v>1.95</v>
      </c>
    </row>
    <row r="115" spans="1:13">
      <c r="A115" s="48" t="s">
        <v>353</v>
      </c>
      <c r="B115" s="20" t="s">
        <v>354</v>
      </c>
      <c r="C115" s="54" t="s">
        <v>242</v>
      </c>
      <c r="D115" s="18">
        <v>0.38</v>
      </c>
      <c r="E115" s="18">
        <v>2.63</v>
      </c>
      <c r="F115" s="18">
        <v>1.5</v>
      </c>
      <c r="G115" s="18">
        <v>30.75</v>
      </c>
      <c r="H115" s="18">
        <v>7.72</v>
      </c>
      <c r="I115" s="18">
        <v>4.55</v>
      </c>
      <c r="J115" s="18">
        <v>0.28000000000000003</v>
      </c>
      <c r="K115" s="18">
        <v>0</v>
      </c>
      <c r="L115" s="18">
        <v>0.01</v>
      </c>
      <c r="M115" s="18">
        <v>0.3</v>
      </c>
    </row>
    <row r="116" spans="1:13">
      <c r="A116" s="48" t="s">
        <v>353</v>
      </c>
      <c r="B116" s="20" t="s">
        <v>354</v>
      </c>
      <c r="C116" s="54" t="s">
        <v>328</v>
      </c>
      <c r="D116" s="18">
        <v>0.5</v>
      </c>
      <c r="E116" s="18">
        <v>3.5</v>
      </c>
      <c r="F116" s="18">
        <v>2</v>
      </c>
      <c r="G116" s="18">
        <v>41</v>
      </c>
      <c r="H116" s="18">
        <v>10.29</v>
      </c>
      <c r="I116" s="18">
        <v>6.07</v>
      </c>
      <c r="J116" s="18">
        <v>0.37</v>
      </c>
      <c r="K116" s="18">
        <v>0</v>
      </c>
      <c r="L116" s="18">
        <v>0.01</v>
      </c>
      <c r="M116" s="18">
        <v>0.4</v>
      </c>
    </row>
    <row r="117" spans="1:13">
      <c r="A117" s="48" t="s">
        <v>353</v>
      </c>
      <c r="B117" s="20" t="s">
        <v>354</v>
      </c>
      <c r="C117" s="54" t="s">
        <v>315</v>
      </c>
      <c r="D117" s="18">
        <v>0.63</v>
      </c>
      <c r="E117" s="18">
        <v>4.38</v>
      </c>
      <c r="F117" s="18">
        <v>2.5</v>
      </c>
      <c r="G117" s="18">
        <v>51.25</v>
      </c>
      <c r="H117" s="18">
        <v>12.86</v>
      </c>
      <c r="I117" s="18">
        <v>7.59</v>
      </c>
      <c r="J117" s="18">
        <v>0.46</v>
      </c>
      <c r="K117" s="18">
        <v>0.01</v>
      </c>
      <c r="L117" s="18">
        <v>0.01</v>
      </c>
      <c r="M117" s="18">
        <v>0.5</v>
      </c>
    </row>
    <row r="118" spans="1:13">
      <c r="A118" s="48" t="s">
        <v>353</v>
      </c>
      <c r="B118" s="20" t="s">
        <v>354</v>
      </c>
      <c r="C118" s="54" t="s">
        <v>196</v>
      </c>
      <c r="D118" s="18">
        <v>0.75</v>
      </c>
      <c r="E118" s="18">
        <v>5.25</v>
      </c>
      <c r="F118" s="18">
        <v>3</v>
      </c>
      <c r="G118" s="18">
        <v>61.5</v>
      </c>
      <c r="H118" s="18">
        <v>15.44</v>
      </c>
      <c r="I118" s="18">
        <v>9.11</v>
      </c>
      <c r="J118" s="18">
        <v>0.56000000000000005</v>
      </c>
      <c r="K118" s="18">
        <v>0.01</v>
      </c>
      <c r="L118" s="18">
        <v>0.02</v>
      </c>
      <c r="M118" s="18">
        <v>0.6</v>
      </c>
    </row>
    <row r="119" spans="1:13">
      <c r="A119" s="48" t="s">
        <v>355</v>
      </c>
      <c r="B119" s="20" t="s">
        <v>356</v>
      </c>
      <c r="C119" s="54" t="s">
        <v>242</v>
      </c>
      <c r="D119" s="18">
        <v>0.3</v>
      </c>
      <c r="E119" s="18">
        <v>1.35</v>
      </c>
      <c r="F119" s="18">
        <v>2.0299999999999998</v>
      </c>
      <c r="G119" s="18">
        <v>21</v>
      </c>
      <c r="H119" s="18">
        <v>8.24</v>
      </c>
      <c r="I119" s="18">
        <v>4.4000000000000004</v>
      </c>
      <c r="J119" s="18">
        <v>0.35</v>
      </c>
      <c r="K119" s="18">
        <v>0.01</v>
      </c>
      <c r="L119" s="18">
        <v>0.01</v>
      </c>
      <c r="M119" s="18">
        <v>1.28</v>
      </c>
    </row>
    <row r="120" spans="1:13">
      <c r="A120" s="48" t="s">
        <v>355</v>
      </c>
      <c r="B120" s="20" t="s">
        <v>356</v>
      </c>
      <c r="C120" s="54" t="s">
        <v>328</v>
      </c>
      <c r="D120" s="18">
        <v>0.4</v>
      </c>
      <c r="E120" s="18">
        <v>1.8</v>
      </c>
      <c r="F120" s="18">
        <v>2.7</v>
      </c>
      <c r="G120" s="18">
        <v>28</v>
      </c>
      <c r="H120" s="18">
        <v>10.99</v>
      </c>
      <c r="I120" s="18">
        <v>5.87</v>
      </c>
      <c r="J120" s="18">
        <v>0.47</v>
      </c>
      <c r="K120" s="18">
        <v>0.01</v>
      </c>
      <c r="L120" s="18">
        <v>0.01</v>
      </c>
      <c r="M120" s="18">
        <v>1.7</v>
      </c>
    </row>
    <row r="121" spans="1:13">
      <c r="A121" s="48" t="s">
        <v>355</v>
      </c>
      <c r="B121" s="20" t="s">
        <v>356</v>
      </c>
      <c r="C121" s="54" t="s">
        <v>315</v>
      </c>
      <c r="D121" s="18">
        <v>0.5</v>
      </c>
      <c r="E121" s="18">
        <v>2.25</v>
      </c>
      <c r="F121" s="18">
        <v>3.38</v>
      </c>
      <c r="G121" s="18">
        <v>35</v>
      </c>
      <c r="H121" s="18">
        <v>13.74</v>
      </c>
      <c r="I121" s="18">
        <v>7.34</v>
      </c>
      <c r="J121" s="18">
        <v>0.59</v>
      </c>
      <c r="K121" s="18">
        <v>0.01</v>
      </c>
      <c r="L121" s="18">
        <v>0.01</v>
      </c>
      <c r="M121" s="18">
        <v>2.13</v>
      </c>
    </row>
    <row r="122" spans="1:13">
      <c r="A122" s="48" t="s">
        <v>355</v>
      </c>
      <c r="B122" s="20" t="s">
        <v>356</v>
      </c>
      <c r="C122" s="54" t="s">
        <v>196</v>
      </c>
      <c r="D122" s="18">
        <v>0.6</v>
      </c>
      <c r="E122" s="18">
        <v>2.7</v>
      </c>
      <c r="F122" s="18">
        <v>4.05</v>
      </c>
      <c r="G122" s="18">
        <v>42</v>
      </c>
      <c r="H122" s="18">
        <v>16.489999999999998</v>
      </c>
      <c r="I122" s="18">
        <v>8.81</v>
      </c>
      <c r="J122" s="18">
        <v>0.71</v>
      </c>
      <c r="K122" s="18">
        <v>0.02</v>
      </c>
      <c r="L122" s="18">
        <v>0.02</v>
      </c>
      <c r="M122" s="18">
        <v>2.5499999999999998</v>
      </c>
    </row>
    <row r="123" spans="1:13">
      <c r="A123" s="48" t="s">
        <v>261</v>
      </c>
      <c r="B123" s="20" t="s">
        <v>93</v>
      </c>
      <c r="C123" s="54" t="s">
        <v>242</v>
      </c>
      <c r="D123" s="18">
        <v>0.45</v>
      </c>
      <c r="E123" s="18">
        <v>1.35</v>
      </c>
      <c r="F123" s="18">
        <v>3.3</v>
      </c>
      <c r="G123" s="18">
        <v>27</v>
      </c>
      <c r="H123" s="18">
        <v>11.43</v>
      </c>
      <c r="I123" s="18">
        <v>5.87</v>
      </c>
      <c r="J123" s="18">
        <v>0.28999999999999998</v>
      </c>
      <c r="K123" s="18">
        <v>0.01</v>
      </c>
      <c r="L123" s="18">
        <v>0.01</v>
      </c>
      <c r="M123" s="18">
        <v>4.1100000000000003</v>
      </c>
    </row>
    <row r="124" spans="1:13">
      <c r="A124" s="48" t="s">
        <v>261</v>
      </c>
      <c r="B124" s="20" t="s">
        <v>93</v>
      </c>
      <c r="C124" s="54" t="s">
        <v>328</v>
      </c>
      <c r="D124" s="18">
        <v>0.6</v>
      </c>
      <c r="E124" s="18">
        <v>1.8</v>
      </c>
      <c r="F124" s="18">
        <v>4.4000000000000004</v>
      </c>
      <c r="G124" s="18">
        <v>36</v>
      </c>
      <c r="H124" s="18">
        <v>15.24</v>
      </c>
      <c r="I124" s="18">
        <v>7.82</v>
      </c>
      <c r="J124" s="18">
        <v>0.38</v>
      </c>
      <c r="K124" s="18">
        <v>0.01</v>
      </c>
      <c r="L124" s="18">
        <v>0.01</v>
      </c>
      <c r="M124" s="18">
        <v>5.48</v>
      </c>
    </row>
    <row r="125" spans="1:13">
      <c r="A125" s="48" t="s">
        <v>261</v>
      </c>
      <c r="B125" s="20" t="s">
        <v>93</v>
      </c>
      <c r="C125" s="54" t="s">
        <v>315</v>
      </c>
      <c r="D125" s="18">
        <v>0.75</v>
      </c>
      <c r="E125" s="18">
        <v>2.25</v>
      </c>
      <c r="F125" s="18">
        <v>5.5</v>
      </c>
      <c r="G125" s="18">
        <v>45</v>
      </c>
      <c r="H125" s="18">
        <v>19.05</v>
      </c>
      <c r="I125" s="18">
        <v>9.77</v>
      </c>
      <c r="J125" s="18">
        <v>0.47</v>
      </c>
      <c r="K125" s="18">
        <v>0.01</v>
      </c>
      <c r="L125" s="18">
        <v>0.01</v>
      </c>
      <c r="M125" s="18">
        <v>6.85</v>
      </c>
    </row>
    <row r="126" spans="1:13">
      <c r="A126" s="48" t="s">
        <v>261</v>
      </c>
      <c r="B126" s="20" t="s">
        <v>93</v>
      </c>
      <c r="C126" s="54" t="s">
        <v>196</v>
      </c>
      <c r="D126" s="23">
        <v>0.9</v>
      </c>
      <c r="E126" s="23">
        <v>2.7</v>
      </c>
      <c r="F126" s="23">
        <v>6.6</v>
      </c>
      <c r="G126" s="23">
        <v>54</v>
      </c>
      <c r="H126" s="23">
        <v>22.86</v>
      </c>
      <c r="I126" s="23">
        <v>11.72</v>
      </c>
      <c r="J126" s="23">
        <v>0.56999999999999995</v>
      </c>
      <c r="K126" s="23">
        <v>0.02</v>
      </c>
      <c r="L126" s="23">
        <v>0.02</v>
      </c>
      <c r="M126" s="23">
        <v>8.2200000000000006</v>
      </c>
    </row>
    <row r="127" spans="1:13">
      <c r="A127" s="48" t="s">
        <v>357</v>
      </c>
      <c r="B127" s="20" t="s">
        <v>358</v>
      </c>
      <c r="C127" s="54" t="s">
        <v>36</v>
      </c>
      <c r="D127" s="18">
        <v>1.1000000000000001</v>
      </c>
      <c r="E127" s="18">
        <v>3.3</v>
      </c>
      <c r="F127" s="18">
        <v>5</v>
      </c>
      <c r="G127" s="18">
        <v>55</v>
      </c>
      <c r="H127" s="18">
        <v>19.46</v>
      </c>
      <c r="I127" s="18">
        <v>11.42</v>
      </c>
      <c r="J127" s="18">
        <v>0.42</v>
      </c>
      <c r="K127" s="18">
        <v>0.03</v>
      </c>
      <c r="L127" s="18">
        <v>0.03</v>
      </c>
      <c r="M127" s="18">
        <v>7.19</v>
      </c>
    </row>
    <row r="128" spans="1:13">
      <c r="A128" s="48" t="s">
        <v>357</v>
      </c>
      <c r="B128" s="20" t="s">
        <v>358</v>
      </c>
      <c r="C128" s="54" t="s">
        <v>198</v>
      </c>
      <c r="D128" s="18">
        <v>1.32</v>
      </c>
      <c r="E128" s="18">
        <v>3.96</v>
      </c>
      <c r="F128" s="18">
        <v>6</v>
      </c>
      <c r="G128" s="18">
        <v>66</v>
      </c>
      <c r="H128" s="18">
        <v>23.35</v>
      </c>
      <c r="I128" s="18">
        <v>13.7</v>
      </c>
      <c r="J128" s="18">
        <v>0.5</v>
      </c>
      <c r="K128" s="18">
        <v>0.04</v>
      </c>
      <c r="L128" s="18">
        <v>0.04</v>
      </c>
      <c r="M128" s="18">
        <v>8.6300000000000008</v>
      </c>
    </row>
    <row r="129" spans="1:13">
      <c r="A129" s="48" t="s">
        <v>357</v>
      </c>
      <c r="B129" s="20" t="s">
        <v>358</v>
      </c>
      <c r="C129" s="54" t="s">
        <v>359</v>
      </c>
      <c r="D129" s="18">
        <v>1.4</v>
      </c>
      <c r="E129" s="18">
        <v>4.5</v>
      </c>
      <c r="F129" s="18">
        <v>6.8</v>
      </c>
      <c r="G129" s="18">
        <v>73</v>
      </c>
      <c r="H129" s="18">
        <v>25.45</v>
      </c>
      <c r="I129" s="18">
        <v>15.28</v>
      </c>
      <c r="J129" s="18">
        <v>0.56000000000000005</v>
      </c>
      <c r="K129" s="18">
        <v>0.04</v>
      </c>
      <c r="L129" s="18">
        <v>0.04</v>
      </c>
      <c r="M129" s="18">
        <v>9.6</v>
      </c>
    </row>
    <row r="130" spans="1:13">
      <c r="A130" s="48" t="s">
        <v>360</v>
      </c>
      <c r="B130" s="20" t="s">
        <v>120</v>
      </c>
      <c r="C130" s="54" t="s">
        <v>36</v>
      </c>
      <c r="D130" s="18">
        <v>1.3</v>
      </c>
      <c r="E130" s="18">
        <v>3</v>
      </c>
      <c r="F130" s="18">
        <v>9.3000000000000007</v>
      </c>
      <c r="G130" s="18">
        <v>71</v>
      </c>
      <c r="H130" s="18">
        <v>9.35</v>
      </c>
      <c r="I130" s="18">
        <v>13.51</v>
      </c>
      <c r="J130" s="18">
        <v>0.51</v>
      </c>
      <c r="K130" s="18">
        <v>0.05</v>
      </c>
      <c r="L130" s="18">
        <v>0.03</v>
      </c>
      <c r="M130" s="18">
        <v>4.0199999999999996</v>
      </c>
    </row>
    <row r="131" spans="1:13">
      <c r="A131" s="48" t="s">
        <v>360</v>
      </c>
      <c r="B131" s="20" t="s">
        <v>120</v>
      </c>
      <c r="C131" s="54" t="s">
        <v>198</v>
      </c>
      <c r="D131" s="18">
        <v>1.56</v>
      </c>
      <c r="E131" s="18">
        <v>3.6</v>
      </c>
      <c r="F131" s="18">
        <v>11.16</v>
      </c>
      <c r="G131" s="18">
        <v>85.2</v>
      </c>
      <c r="H131" s="18">
        <v>11.22</v>
      </c>
      <c r="I131" s="18">
        <v>16.21</v>
      </c>
      <c r="J131" s="18">
        <v>0.61</v>
      </c>
      <c r="K131" s="18">
        <v>0.06</v>
      </c>
      <c r="L131" s="18">
        <v>0.04</v>
      </c>
      <c r="M131" s="18">
        <v>4.82</v>
      </c>
    </row>
    <row r="132" spans="1:13">
      <c r="A132" s="48" t="s">
        <v>360</v>
      </c>
      <c r="B132" s="20" t="s">
        <v>120</v>
      </c>
      <c r="C132" s="54" t="s">
        <v>359</v>
      </c>
      <c r="D132" s="18">
        <v>1.7</v>
      </c>
      <c r="E132" s="18">
        <v>4.2</v>
      </c>
      <c r="F132" s="18">
        <v>12.3</v>
      </c>
      <c r="G132" s="18">
        <v>96</v>
      </c>
      <c r="H132" s="18">
        <v>12.46</v>
      </c>
      <c r="I132" s="18">
        <v>17.989999999999998</v>
      </c>
      <c r="J132" s="18">
        <v>0.68</v>
      </c>
      <c r="K132" s="18">
        <v>0.06</v>
      </c>
      <c r="L132" s="18">
        <v>0.05</v>
      </c>
      <c r="M132" s="18">
        <v>5.36</v>
      </c>
    </row>
    <row r="133" spans="1:13">
      <c r="A133" s="48" t="s">
        <v>361</v>
      </c>
      <c r="B133" s="20" t="s">
        <v>362</v>
      </c>
      <c r="C133" s="54" t="s">
        <v>36</v>
      </c>
      <c r="D133" s="18">
        <v>1.1000000000000001</v>
      </c>
      <c r="E133" s="18">
        <v>3.2</v>
      </c>
      <c r="F133" s="18">
        <v>4.3</v>
      </c>
      <c r="G133" s="18">
        <v>52</v>
      </c>
      <c r="H133" s="18">
        <v>19.38</v>
      </c>
      <c r="I133" s="18">
        <v>10.09</v>
      </c>
      <c r="J133" s="18">
        <v>0.39</v>
      </c>
      <c r="K133" s="18">
        <v>0.02</v>
      </c>
      <c r="L133" s="18">
        <v>0.02</v>
      </c>
      <c r="M133" s="18">
        <v>4.5</v>
      </c>
    </row>
    <row r="134" spans="1:13">
      <c r="A134" s="48" t="s">
        <v>361</v>
      </c>
      <c r="B134" s="20" t="s">
        <v>362</v>
      </c>
      <c r="C134" s="54" t="s">
        <v>198</v>
      </c>
      <c r="D134" s="18">
        <v>1.32</v>
      </c>
      <c r="E134" s="18">
        <v>3.84</v>
      </c>
      <c r="F134" s="18">
        <v>5.16</v>
      </c>
      <c r="G134" s="18">
        <v>62.4</v>
      </c>
      <c r="H134" s="18">
        <v>23.26</v>
      </c>
      <c r="I134" s="18">
        <v>12.11</v>
      </c>
      <c r="J134" s="18">
        <v>0.47</v>
      </c>
      <c r="K134" s="18">
        <v>0.02</v>
      </c>
      <c r="L134" s="18">
        <v>0.02</v>
      </c>
      <c r="M134" s="18">
        <v>5.4</v>
      </c>
    </row>
    <row r="135" spans="1:13">
      <c r="A135" s="48" t="s">
        <v>361</v>
      </c>
      <c r="B135" s="20" t="s">
        <v>362</v>
      </c>
      <c r="C135" s="54" t="s">
        <v>359</v>
      </c>
      <c r="D135" s="18">
        <v>1.5</v>
      </c>
      <c r="E135" s="18">
        <v>4.5</v>
      </c>
      <c r="F135" s="18">
        <v>5.7</v>
      </c>
      <c r="G135" s="18">
        <v>71</v>
      </c>
      <c r="H135" s="18">
        <v>25.84</v>
      </c>
      <c r="I135" s="18">
        <v>13.45</v>
      </c>
      <c r="J135" s="18">
        <v>0.52</v>
      </c>
      <c r="K135" s="18">
        <v>0.02</v>
      </c>
      <c r="L135" s="18">
        <v>0.03</v>
      </c>
      <c r="M135" s="18">
        <v>6</v>
      </c>
    </row>
    <row r="136" spans="1:13">
      <c r="A136" s="48" t="s">
        <v>197</v>
      </c>
      <c r="B136" s="20" t="s">
        <v>134</v>
      </c>
      <c r="C136" s="54" t="s">
        <v>36</v>
      </c>
      <c r="D136" s="18">
        <v>1</v>
      </c>
      <c r="E136" s="18">
        <v>2.9</v>
      </c>
      <c r="F136" s="18">
        <v>7</v>
      </c>
      <c r="G136" s="18">
        <v>58</v>
      </c>
      <c r="H136" s="18">
        <v>17.7</v>
      </c>
      <c r="I136" s="18">
        <v>12.21</v>
      </c>
      <c r="J136" s="18">
        <v>0.57999999999999996</v>
      </c>
      <c r="K136" s="18">
        <v>0.02</v>
      </c>
      <c r="L136" s="18">
        <v>0.03</v>
      </c>
      <c r="M136" s="18">
        <v>4.78</v>
      </c>
    </row>
    <row r="137" spans="1:13">
      <c r="A137" s="48" t="s">
        <v>197</v>
      </c>
      <c r="B137" s="20" t="s">
        <v>134</v>
      </c>
      <c r="C137" s="54" t="s">
        <v>198</v>
      </c>
      <c r="D137" s="18">
        <v>1.2</v>
      </c>
      <c r="E137" s="18">
        <v>3.48</v>
      </c>
      <c r="F137" s="18">
        <v>8.4</v>
      </c>
      <c r="G137" s="18">
        <v>69.599999999999994</v>
      </c>
      <c r="H137" s="18">
        <v>21.24</v>
      </c>
      <c r="I137" s="18">
        <v>14.65</v>
      </c>
      <c r="J137" s="18">
        <v>0.7</v>
      </c>
      <c r="K137" s="18">
        <v>0.02</v>
      </c>
      <c r="L137" s="18">
        <v>0.04</v>
      </c>
      <c r="M137" s="18">
        <v>5.74</v>
      </c>
    </row>
    <row r="138" spans="1:13">
      <c r="A138" s="48" t="s">
        <v>197</v>
      </c>
      <c r="B138" s="20" t="s">
        <v>134</v>
      </c>
      <c r="C138" s="54" t="s">
        <v>359</v>
      </c>
      <c r="D138" s="18">
        <v>1.4</v>
      </c>
      <c r="E138" s="18">
        <v>4.0999999999999996</v>
      </c>
      <c r="F138" s="18">
        <v>9.4</v>
      </c>
      <c r="G138" s="18">
        <v>79</v>
      </c>
      <c r="H138" s="18">
        <v>23.61</v>
      </c>
      <c r="I138" s="18">
        <v>16.29</v>
      </c>
      <c r="J138" s="18">
        <v>0.77</v>
      </c>
      <c r="K138" s="18">
        <v>0.03</v>
      </c>
      <c r="L138" s="18">
        <v>0.04</v>
      </c>
      <c r="M138" s="18">
        <v>6.38</v>
      </c>
    </row>
    <row r="139" spans="1:13">
      <c r="A139" s="48" t="s">
        <v>363</v>
      </c>
      <c r="B139" s="20" t="s">
        <v>364</v>
      </c>
      <c r="C139" s="54" t="s">
        <v>200</v>
      </c>
      <c r="D139" s="18">
        <v>4.4800000000000004</v>
      </c>
      <c r="E139" s="18">
        <v>2.1</v>
      </c>
      <c r="F139" s="18">
        <v>11.19</v>
      </c>
      <c r="G139" s="18">
        <v>83</v>
      </c>
      <c r="H139" s="18">
        <v>19.95</v>
      </c>
      <c r="I139" s="18">
        <v>20.7</v>
      </c>
      <c r="J139" s="18">
        <v>1.06</v>
      </c>
      <c r="K139" s="18">
        <v>0.1</v>
      </c>
      <c r="L139" s="18">
        <v>0.04</v>
      </c>
      <c r="M139" s="18">
        <v>3</v>
      </c>
    </row>
    <row r="140" spans="1:13">
      <c r="A140" s="48" t="s">
        <v>363</v>
      </c>
      <c r="B140" s="20" t="s">
        <v>364</v>
      </c>
      <c r="C140" s="54" t="s">
        <v>190</v>
      </c>
      <c r="D140" s="18">
        <v>5.87</v>
      </c>
      <c r="E140" s="18">
        <v>2.52</v>
      </c>
      <c r="F140" s="18">
        <v>13428</v>
      </c>
      <c r="G140" s="18">
        <v>100</v>
      </c>
      <c r="H140" s="18">
        <v>23.94</v>
      </c>
      <c r="I140" s="18">
        <v>24.84</v>
      </c>
      <c r="J140" s="18">
        <v>1.27</v>
      </c>
      <c r="K140" s="18">
        <v>0.12</v>
      </c>
      <c r="L140" s="18">
        <v>0.05</v>
      </c>
      <c r="M140" s="18">
        <v>3.6</v>
      </c>
    </row>
    <row r="141" spans="1:13">
      <c r="A141" s="48" t="s">
        <v>365</v>
      </c>
      <c r="B141" s="20" t="s">
        <v>165</v>
      </c>
      <c r="C141" s="54" t="s">
        <v>366</v>
      </c>
      <c r="D141" s="18">
        <v>1.2</v>
      </c>
      <c r="E141" s="18">
        <v>3.1</v>
      </c>
      <c r="F141" s="18">
        <v>8.1999999999999993</v>
      </c>
      <c r="G141" s="18">
        <v>66</v>
      </c>
      <c r="H141" s="18">
        <v>17.3</v>
      </c>
      <c r="I141" s="18">
        <v>14.97</v>
      </c>
      <c r="J141" s="18">
        <v>0.73</v>
      </c>
      <c r="K141" s="18">
        <v>0.03</v>
      </c>
      <c r="L141" s="18">
        <v>0.03</v>
      </c>
      <c r="M141" s="18">
        <v>2.92</v>
      </c>
    </row>
    <row r="142" spans="1:13">
      <c r="A142" s="48" t="s">
        <v>365</v>
      </c>
      <c r="B142" s="20" t="s">
        <v>165</v>
      </c>
      <c r="C142" s="54" t="s">
        <v>198</v>
      </c>
      <c r="D142" s="18">
        <v>1.44</v>
      </c>
      <c r="E142" s="18">
        <v>3.72</v>
      </c>
      <c r="F142" s="18">
        <v>9.84</v>
      </c>
      <c r="G142" s="18">
        <v>79.2</v>
      </c>
      <c r="H142" s="18">
        <v>20.76</v>
      </c>
      <c r="I142" s="18">
        <v>17.96</v>
      </c>
      <c r="J142" s="18">
        <v>0.88</v>
      </c>
      <c r="K142" s="18">
        <v>0.04</v>
      </c>
      <c r="L142" s="18">
        <v>0.04</v>
      </c>
      <c r="M142" s="18">
        <v>3.5</v>
      </c>
    </row>
    <row r="143" spans="1:13">
      <c r="A143" s="48" t="s">
        <v>365</v>
      </c>
      <c r="B143" s="20" t="s">
        <v>165</v>
      </c>
      <c r="C143" s="54" t="s">
        <v>359</v>
      </c>
      <c r="D143" s="23">
        <v>1.6</v>
      </c>
      <c r="E143" s="23">
        <v>4.0999999999999996</v>
      </c>
      <c r="F143" s="23">
        <v>10.9</v>
      </c>
      <c r="G143" s="23">
        <v>87</v>
      </c>
      <c r="H143" s="23">
        <v>22.97</v>
      </c>
      <c r="I143" s="23">
        <v>19.87</v>
      </c>
      <c r="J143" s="23">
        <v>0.97</v>
      </c>
      <c r="K143" s="23">
        <v>0.04</v>
      </c>
      <c r="L143" s="23">
        <v>0.04</v>
      </c>
      <c r="M143" s="23">
        <v>3.86</v>
      </c>
    </row>
    <row r="144" spans="1:13">
      <c r="A144" s="48" t="s">
        <v>367</v>
      </c>
      <c r="B144" s="20" t="s">
        <v>161</v>
      </c>
      <c r="C144" s="54" t="s">
        <v>36</v>
      </c>
      <c r="D144" s="18">
        <v>1.3</v>
      </c>
      <c r="E144" s="18">
        <v>3</v>
      </c>
      <c r="F144" s="18">
        <v>8.1999999999999993</v>
      </c>
      <c r="G144" s="18">
        <v>66</v>
      </c>
      <c r="H144" s="18">
        <v>14.23</v>
      </c>
      <c r="I144" s="18">
        <v>14.48</v>
      </c>
      <c r="J144" s="18">
        <v>0.55000000000000004</v>
      </c>
      <c r="K144" s="18">
        <v>0.05</v>
      </c>
      <c r="L144" s="18">
        <v>0.04</v>
      </c>
      <c r="M144" s="18">
        <v>6.3</v>
      </c>
    </row>
    <row r="145" spans="1:13">
      <c r="A145" s="48" t="s">
        <v>367</v>
      </c>
      <c r="B145" s="20" t="s">
        <v>161</v>
      </c>
      <c r="C145" s="54" t="s">
        <v>198</v>
      </c>
      <c r="D145" s="18">
        <v>1.56</v>
      </c>
      <c r="E145" s="18">
        <v>3.6</v>
      </c>
      <c r="F145" s="18">
        <v>9.84</v>
      </c>
      <c r="G145" s="18">
        <v>79.2</v>
      </c>
      <c r="H145" s="18">
        <v>17.079999999999998</v>
      </c>
      <c r="I145" s="18">
        <v>17.38</v>
      </c>
      <c r="J145" s="18">
        <v>0.66</v>
      </c>
      <c r="K145" s="18">
        <v>0.06</v>
      </c>
      <c r="L145" s="18">
        <v>0.05</v>
      </c>
      <c r="M145" s="18">
        <v>7.56</v>
      </c>
    </row>
    <row r="146" spans="1:13">
      <c r="A146" s="48" t="s">
        <v>367</v>
      </c>
      <c r="B146" s="20" t="s">
        <v>161</v>
      </c>
      <c r="C146" s="54" t="s">
        <v>359</v>
      </c>
      <c r="D146" s="18">
        <v>1.7</v>
      </c>
      <c r="E146" s="18">
        <v>5.3</v>
      </c>
      <c r="F146" s="18">
        <v>10.9</v>
      </c>
      <c r="G146" s="18">
        <v>99</v>
      </c>
      <c r="H146" s="18">
        <v>18.97</v>
      </c>
      <c r="I146" s="18">
        <v>19.309999999999999</v>
      </c>
      <c r="J146" s="18">
        <v>0.73</v>
      </c>
      <c r="K146" s="18">
        <v>0.06</v>
      </c>
      <c r="L146" s="18">
        <v>0.05</v>
      </c>
      <c r="M146" s="18">
        <v>8.4</v>
      </c>
    </row>
    <row r="147" spans="1:13">
      <c r="A147" s="48" t="s">
        <v>262</v>
      </c>
      <c r="B147" s="20" t="s">
        <v>263</v>
      </c>
      <c r="C147" s="54" t="s">
        <v>247</v>
      </c>
      <c r="D147" s="18">
        <v>5.5</v>
      </c>
      <c r="E147" s="18">
        <v>1.7</v>
      </c>
      <c r="F147" s="18">
        <v>9.5</v>
      </c>
      <c r="G147" s="18">
        <v>75</v>
      </c>
      <c r="H147" s="18">
        <v>20.8</v>
      </c>
      <c r="I147" s="18">
        <v>28.21</v>
      </c>
      <c r="J147" s="18">
        <v>0.75</v>
      </c>
      <c r="K147" s="18">
        <v>0.08</v>
      </c>
      <c r="L147" s="18">
        <v>0.06</v>
      </c>
      <c r="M147" s="18">
        <v>5.6</v>
      </c>
    </row>
    <row r="148" spans="1:13">
      <c r="A148" s="48" t="s">
        <v>262</v>
      </c>
      <c r="B148" s="20" t="s">
        <v>263</v>
      </c>
      <c r="C148" s="54" t="s">
        <v>200</v>
      </c>
      <c r="D148" s="18">
        <v>6.3</v>
      </c>
      <c r="E148" s="18">
        <v>2</v>
      </c>
      <c r="F148" s="18">
        <v>11</v>
      </c>
      <c r="G148" s="18">
        <v>87</v>
      </c>
      <c r="H148" s="18">
        <v>24</v>
      </c>
      <c r="I148" s="18">
        <v>32.549999999999997</v>
      </c>
      <c r="J148" s="18">
        <v>0.87</v>
      </c>
      <c r="K148" s="18">
        <v>0.09</v>
      </c>
      <c r="L148" s="18">
        <v>7.0000000000000007E-2</v>
      </c>
      <c r="M148" s="18">
        <v>6.46</v>
      </c>
    </row>
    <row r="149" spans="1:13">
      <c r="A149" s="48" t="s">
        <v>262</v>
      </c>
      <c r="B149" s="20" t="s">
        <v>263</v>
      </c>
      <c r="C149" s="54" t="s">
        <v>190</v>
      </c>
      <c r="D149" s="18">
        <v>7.5</v>
      </c>
      <c r="E149" s="18">
        <v>2.2999999999999998</v>
      </c>
      <c r="F149" s="18">
        <v>13.1</v>
      </c>
      <c r="G149" s="18">
        <v>104</v>
      </c>
      <c r="H149" s="18">
        <v>28.8</v>
      </c>
      <c r="I149" s="18">
        <v>39.06</v>
      </c>
      <c r="J149" s="18">
        <v>1.04</v>
      </c>
      <c r="K149" s="18">
        <v>0.11</v>
      </c>
      <c r="L149" s="18">
        <v>0.09</v>
      </c>
      <c r="M149" s="18">
        <v>7.76</v>
      </c>
    </row>
    <row r="150" spans="1:13">
      <c r="A150" s="48" t="s">
        <v>262</v>
      </c>
      <c r="B150" s="20" t="s">
        <v>263</v>
      </c>
      <c r="C150" s="54" t="s">
        <v>213</v>
      </c>
      <c r="D150" s="18">
        <v>8.4</v>
      </c>
      <c r="E150" s="18">
        <v>2.6</v>
      </c>
      <c r="F150" s="18">
        <v>14.6</v>
      </c>
      <c r="G150" s="18">
        <v>115</v>
      </c>
      <c r="H150" s="18">
        <v>32</v>
      </c>
      <c r="I150" s="18">
        <v>43.4</v>
      </c>
      <c r="J150" s="18">
        <v>1.1599999999999999</v>
      </c>
      <c r="K150" s="18">
        <v>0.12</v>
      </c>
      <c r="L150" s="18">
        <v>0.1</v>
      </c>
      <c r="M150" s="18">
        <v>8.6199999999999992</v>
      </c>
    </row>
    <row r="151" spans="1:13">
      <c r="A151" s="48" t="s">
        <v>299</v>
      </c>
      <c r="B151" s="20" t="s">
        <v>300</v>
      </c>
      <c r="C151" s="54" t="s">
        <v>200</v>
      </c>
      <c r="D151" s="18">
        <v>4.42</v>
      </c>
      <c r="E151" s="18">
        <v>5.07</v>
      </c>
      <c r="F151" s="18">
        <v>9.41</v>
      </c>
      <c r="G151" s="18">
        <v>101</v>
      </c>
      <c r="H151" s="18">
        <v>11.85</v>
      </c>
      <c r="I151" s="18">
        <v>17.100000000000001</v>
      </c>
      <c r="J151" s="18">
        <v>0.57999999999999996</v>
      </c>
      <c r="K151" s="18">
        <v>0.05</v>
      </c>
      <c r="L151" s="18">
        <v>0.03</v>
      </c>
      <c r="M151" s="18">
        <v>3.94</v>
      </c>
    </row>
    <row r="152" spans="1:13">
      <c r="A152" s="48" t="s">
        <v>299</v>
      </c>
      <c r="B152" s="20" t="s">
        <v>300</v>
      </c>
      <c r="C152" s="54" t="s">
        <v>190</v>
      </c>
      <c r="D152" s="18">
        <v>5.31</v>
      </c>
      <c r="E152" s="18">
        <v>6.08</v>
      </c>
      <c r="F152" s="18">
        <v>11.29</v>
      </c>
      <c r="G152" s="18">
        <v>121</v>
      </c>
      <c r="H152" s="18">
        <v>14.22</v>
      </c>
      <c r="I152" s="18">
        <v>20.52</v>
      </c>
      <c r="J152" s="18">
        <v>0.7</v>
      </c>
      <c r="K152" s="18">
        <v>0.06</v>
      </c>
      <c r="L152" s="18">
        <v>0.04</v>
      </c>
      <c r="M152" s="18">
        <v>4.79</v>
      </c>
    </row>
    <row r="153" spans="1:13">
      <c r="A153" s="48" t="s">
        <v>299</v>
      </c>
      <c r="B153" s="20" t="s">
        <v>300</v>
      </c>
      <c r="C153" s="54" t="s">
        <v>213</v>
      </c>
      <c r="D153" s="18">
        <v>5.9</v>
      </c>
      <c r="E153" s="18">
        <v>6.76</v>
      </c>
      <c r="F153" s="18">
        <v>12.54</v>
      </c>
      <c r="G153" s="18">
        <v>135</v>
      </c>
      <c r="H153" s="18">
        <v>15.8</v>
      </c>
      <c r="I153" s="18">
        <v>22.8</v>
      </c>
      <c r="J153" s="18">
        <v>0.77</v>
      </c>
      <c r="K153" s="18">
        <v>0.06</v>
      </c>
      <c r="L153" s="18">
        <v>0.05</v>
      </c>
      <c r="M153" s="18">
        <v>5.26</v>
      </c>
    </row>
    <row r="154" spans="1:13">
      <c r="A154" s="48" t="s">
        <v>368</v>
      </c>
      <c r="B154" s="20" t="s">
        <v>147</v>
      </c>
      <c r="C154" s="54" t="s">
        <v>200</v>
      </c>
      <c r="D154" s="18">
        <v>2.9</v>
      </c>
      <c r="E154" s="18">
        <v>2.6</v>
      </c>
      <c r="F154" s="18">
        <v>11.1</v>
      </c>
      <c r="G154" s="18">
        <v>80</v>
      </c>
      <c r="H154" s="18">
        <v>9.2200000000000006</v>
      </c>
      <c r="I154" s="18">
        <v>16.28</v>
      </c>
      <c r="J154" s="18">
        <v>0.61</v>
      </c>
      <c r="K154" s="18">
        <v>0.06</v>
      </c>
      <c r="L154" s="18">
        <v>0.04</v>
      </c>
      <c r="M154" s="18">
        <v>5.78</v>
      </c>
    </row>
    <row r="155" spans="1:13">
      <c r="A155" s="48" t="s">
        <v>368</v>
      </c>
      <c r="B155" s="20" t="s">
        <v>147</v>
      </c>
      <c r="C155" s="54" t="s">
        <v>190</v>
      </c>
      <c r="D155" s="18">
        <v>3.48</v>
      </c>
      <c r="E155" s="18">
        <v>3.12</v>
      </c>
      <c r="F155" s="18">
        <v>13.32</v>
      </c>
      <c r="G155" s="18">
        <v>96</v>
      </c>
      <c r="H155" s="18">
        <v>11.06</v>
      </c>
      <c r="I155" s="18">
        <v>19.54</v>
      </c>
      <c r="J155" s="18">
        <v>0.73</v>
      </c>
      <c r="K155" s="18">
        <v>7.0000000000000007E-2</v>
      </c>
      <c r="L155" s="18">
        <v>0.05</v>
      </c>
      <c r="M155" s="18">
        <v>6.94</v>
      </c>
    </row>
    <row r="156" spans="1:13">
      <c r="A156" s="48" t="s">
        <v>368</v>
      </c>
      <c r="B156" s="20" t="s">
        <v>147</v>
      </c>
      <c r="C156" s="54" t="s">
        <v>213</v>
      </c>
      <c r="D156" s="18">
        <v>3.9</v>
      </c>
      <c r="E156" s="18">
        <v>3.5</v>
      </c>
      <c r="F156" s="18">
        <v>14.8</v>
      </c>
      <c r="G156" s="18">
        <v>108</v>
      </c>
      <c r="H156" s="18">
        <v>12.29</v>
      </c>
      <c r="I156" s="18">
        <v>21.71</v>
      </c>
      <c r="J156" s="18">
        <v>0.82</v>
      </c>
      <c r="K156" s="18">
        <v>0.08</v>
      </c>
      <c r="L156" s="18">
        <v>0.06</v>
      </c>
      <c r="M156" s="18">
        <v>7.71</v>
      </c>
    </row>
    <row r="157" spans="1:13">
      <c r="A157" s="48" t="s">
        <v>369</v>
      </c>
      <c r="B157" s="20" t="s">
        <v>370</v>
      </c>
      <c r="C157" s="54" t="s">
        <v>200</v>
      </c>
      <c r="D157" s="18">
        <v>1.6</v>
      </c>
      <c r="E157" s="18">
        <v>1.5</v>
      </c>
      <c r="F157" s="18">
        <v>11.3</v>
      </c>
      <c r="G157" s="18">
        <v>67</v>
      </c>
      <c r="H157" s="18">
        <v>8.2200000000000006</v>
      </c>
      <c r="I157" s="18">
        <v>12.55</v>
      </c>
      <c r="J157" s="18">
        <v>0.52</v>
      </c>
      <c r="K157" s="18">
        <v>0.05</v>
      </c>
      <c r="L157" s="18">
        <v>0.03</v>
      </c>
      <c r="M157" s="18">
        <v>3.96</v>
      </c>
    </row>
    <row r="158" spans="1:13">
      <c r="A158" s="48" t="s">
        <v>369</v>
      </c>
      <c r="B158" s="20" t="s">
        <v>370</v>
      </c>
      <c r="C158" s="54" t="s">
        <v>190</v>
      </c>
      <c r="D158" s="18">
        <v>1.98</v>
      </c>
      <c r="E158" s="18">
        <v>1.89</v>
      </c>
      <c r="F158" s="18">
        <v>13.59</v>
      </c>
      <c r="G158" s="18">
        <v>80.099999999999994</v>
      </c>
      <c r="H158" s="18">
        <v>9.86</v>
      </c>
      <c r="I158" s="18">
        <v>15.07</v>
      </c>
      <c r="J158" s="18">
        <v>0.62</v>
      </c>
      <c r="K158" s="18">
        <v>0.06</v>
      </c>
      <c r="L158" s="18">
        <v>0.04</v>
      </c>
      <c r="M158" s="18">
        <v>4.75</v>
      </c>
    </row>
    <row r="159" spans="1:13">
      <c r="A159" s="48" t="s">
        <v>369</v>
      </c>
      <c r="B159" s="20" t="s">
        <v>370</v>
      </c>
      <c r="C159" s="54" t="s">
        <v>213</v>
      </c>
      <c r="D159" s="18">
        <v>2.2000000000000002</v>
      </c>
      <c r="E159" s="18">
        <v>2.1</v>
      </c>
      <c r="F159" s="18">
        <v>15.1</v>
      </c>
      <c r="G159" s="18">
        <v>89</v>
      </c>
      <c r="H159" s="18">
        <v>10.95</v>
      </c>
      <c r="I159" s="18">
        <v>16.739999999999998</v>
      </c>
      <c r="J159" s="18">
        <v>0.69</v>
      </c>
      <c r="K159" s="18">
        <v>7.0000000000000007E-2</v>
      </c>
      <c r="L159" s="18">
        <v>0.04</v>
      </c>
      <c r="M159" s="18">
        <v>5.28</v>
      </c>
    </row>
    <row r="160" spans="1:13">
      <c r="A160" s="48" t="s">
        <v>371</v>
      </c>
      <c r="B160" s="20" t="s">
        <v>372</v>
      </c>
      <c r="C160" s="54" t="s">
        <v>200</v>
      </c>
      <c r="D160" s="18">
        <v>1.6</v>
      </c>
      <c r="E160" s="18">
        <v>1.5</v>
      </c>
      <c r="F160" s="18">
        <v>11.6</v>
      </c>
      <c r="G160" s="18">
        <v>68</v>
      </c>
      <c r="H160" s="18">
        <v>9.48</v>
      </c>
      <c r="I160" s="18">
        <v>14.4</v>
      </c>
      <c r="J160" s="18">
        <v>0.55000000000000004</v>
      </c>
      <c r="K160" s="18">
        <v>0.05</v>
      </c>
      <c r="L160" s="18">
        <v>0.04</v>
      </c>
      <c r="M160" s="18">
        <v>4.2</v>
      </c>
    </row>
    <row r="161" spans="1:13">
      <c r="A161" s="48" t="s">
        <v>371</v>
      </c>
      <c r="B161" s="20" t="s">
        <v>372</v>
      </c>
      <c r="C161" s="54" t="s">
        <v>190</v>
      </c>
      <c r="D161" s="18">
        <v>1.89</v>
      </c>
      <c r="E161" s="18">
        <v>1.89</v>
      </c>
      <c r="F161" s="18">
        <v>13.95</v>
      </c>
      <c r="G161" s="18">
        <v>81</v>
      </c>
      <c r="H161" s="18">
        <v>11.38</v>
      </c>
      <c r="I161" s="18">
        <v>17.29</v>
      </c>
      <c r="J161" s="18">
        <v>0.66</v>
      </c>
      <c r="K161" s="18">
        <v>0.06</v>
      </c>
      <c r="L161" s="18">
        <v>0.05</v>
      </c>
      <c r="M161" s="18">
        <v>5.04</v>
      </c>
    </row>
    <row r="162" spans="1:13">
      <c r="A162" s="48" t="s">
        <v>371</v>
      </c>
      <c r="B162" s="20" t="s">
        <v>372</v>
      </c>
      <c r="C162" s="54" t="s">
        <v>213</v>
      </c>
      <c r="D162" s="18">
        <v>2.1</v>
      </c>
      <c r="E162" s="18">
        <v>2.1</v>
      </c>
      <c r="F162" s="18">
        <v>15.5</v>
      </c>
      <c r="G162" s="18">
        <v>90</v>
      </c>
      <c r="H162" s="18">
        <v>12.64</v>
      </c>
      <c r="I162" s="18">
        <v>19.21</v>
      </c>
      <c r="J162" s="18">
        <v>0.73</v>
      </c>
      <c r="K162" s="18">
        <v>7.0000000000000007E-2</v>
      </c>
      <c r="L162" s="18">
        <v>0.05</v>
      </c>
      <c r="M162" s="18">
        <v>5.6</v>
      </c>
    </row>
    <row r="163" spans="1:13">
      <c r="A163" s="48" t="s">
        <v>224</v>
      </c>
      <c r="B163" s="20" t="s">
        <v>225</v>
      </c>
      <c r="C163" s="54" t="s">
        <v>373</v>
      </c>
      <c r="D163" s="18">
        <v>4.5</v>
      </c>
      <c r="E163" s="18">
        <v>2.6</v>
      </c>
      <c r="F163" s="18">
        <v>17.7</v>
      </c>
      <c r="G163" s="18">
        <v>114</v>
      </c>
      <c r="H163" s="18">
        <v>18.66</v>
      </c>
      <c r="I163" s="18">
        <v>22.5</v>
      </c>
      <c r="J163" s="18">
        <v>1.33</v>
      </c>
      <c r="K163" s="18">
        <v>0.13</v>
      </c>
      <c r="L163" s="18">
        <v>0.05</v>
      </c>
      <c r="M163" s="18">
        <v>2.76</v>
      </c>
    </row>
    <row r="164" spans="1:13">
      <c r="A164" s="48" t="s">
        <v>224</v>
      </c>
      <c r="B164" s="20" t="s">
        <v>225</v>
      </c>
      <c r="C164" s="54" t="s">
        <v>226</v>
      </c>
      <c r="D164" s="18">
        <v>5.49</v>
      </c>
      <c r="E164" s="18">
        <v>3.15</v>
      </c>
      <c r="F164" s="18">
        <v>21.42</v>
      </c>
      <c r="G164" s="18">
        <v>137.69999999999999</v>
      </c>
      <c r="H164" s="18">
        <v>22.86</v>
      </c>
      <c r="I164" s="18">
        <v>27.59</v>
      </c>
      <c r="J164" s="18">
        <v>1.6</v>
      </c>
      <c r="K164" s="18">
        <v>0.15</v>
      </c>
      <c r="L164" s="18">
        <v>0.05</v>
      </c>
      <c r="M164" s="18">
        <v>3.36</v>
      </c>
    </row>
    <row r="165" spans="1:13">
      <c r="A165" s="48" t="s">
        <v>224</v>
      </c>
      <c r="B165" s="20" t="s">
        <v>225</v>
      </c>
      <c r="C165" s="54" t="s">
        <v>374</v>
      </c>
      <c r="D165" s="18">
        <v>6.1</v>
      </c>
      <c r="E165" s="18">
        <v>3.5</v>
      </c>
      <c r="F165" s="18">
        <v>23.8</v>
      </c>
      <c r="G165" s="18">
        <v>153</v>
      </c>
      <c r="H165" s="18">
        <v>25.4</v>
      </c>
      <c r="I165" s="18">
        <v>30.66</v>
      </c>
      <c r="J165" s="18">
        <v>1.78</v>
      </c>
      <c r="K165" s="18">
        <v>0.17</v>
      </c>
      <c r="L165" s="18">
        <v>0.06</v>
      </c>
      <c r="M165" s="18">
        <v>3.73</v>
      </c>
    </row>
    <row r="166" spans="1:13">
      <c r="A166" s="48" t="s">
        <v>375</v>
      </c>
      <c r="B166" s="20" t="s">
        <v>376</v>
      </c>
      <c r="C166" s="21" t="s">
        <v>377</v>
      </c>
      <c r="D166" s="18">
        <v>3.2</v>
      </c>
      <c r="E166" s="18">
        <v>4.5999999999999996</v>
      </c>
      <c r="F166" s="18">
        <v>16.8</v>
      </c>
      <c r="G166" s="18">
        <v>123</v>
      </c>
      <c r="H166" s="18">
        <v>41.18</v>
      </c>
      <c r="I166" s="18">
        <v>19.440000000000001</v>
      </c>
      <c r="J166" s="18">
        <v>0.73</v>
      </c>
      <c r="K166" s="18">
        <v>7.0000000000000007E-2</v>
      </c>
      <c r="L166" s="18">
        <v>0.08</v>
      </c>
      <c r="M166" s="18">
        <v>3.64</v>
      </c>
    </row>
    <row r="167" spans="1:13">
      <c r="A167" s="48" t="s">
        <v>375</v>
      </c>
      <c r="B167" s="20" t="s">
        <v>376</v>
      </c>
      <c r="C167" s="21" t="s">
        <v>378</v>
      </c>
      <c r="D167" s="18">
        <v>3.9</v>
      </c>
      <c r="E167" s="18">
        <v>5.5</v>
      </c>
      <c r="F167" s="18">
        <v>20.2</v>
      </c>
      <c r="G167" s="18">
        <v>148</v>
      </c>
      <c r="H167" s="18">
        <v>49.41</v>
      </c>
      <c r="I167" s="18">
        <v>23.33</v>
      </c>
      <c r="J167" s="18">
        <v>0.88</v>
      </c>
      <c r="K167" s="18">
        <v>0.08</v>
      </c>
      <c r="L167" s="18">
        <v>0.09</v>
      </c>
      <c r="M167" s="18">
        <v>4.3600000000000003</v>
      </c>
    </row>
    <row r="168" spans="1:13">
      <c r="A168" s="48" t="s">
        <v>375</v>
      </c>
      <c r="B168" s="20" t="s">
        <v>376</v>
      </c>
      <c r="C168" s="21" t="s">
        <v>379</v>
      </c>
      <c r="D168" s="18">
        <v>4.3</v>
      </c>
      <c r="E168" s="18">
        <v>6</v>
      </c>
      <c r="F168" s="18">
        <v>22.4</v>
      </c>
      <c r="G168" s="18">
        <v>162</v>
      </c>
      <c r="H168" s="18">
        <v>54.91</v>
      </c>
      <c r="I168" s="18">
        <v>25.92</v>
      </c>
      <c r="J168" s="18">
        <v>0.97</v>
      </c>
      <c r="K168" s="18">
        <v>0.09</v>
      </c>
      <c r="L168" s="18">
        <v>0.1</v>
      </c>
      <c r="M168" s="18">
        <v>4.8499999999999996</v>
      </c>
    </row>
    <row r="169" spans="1:13">
      <c r="A169" s="48" t="s">
        <v>316</v>
      </c>
      <c r="B169" s="20" t="s">
        <v>127</v>
      </c>
      <c r="C169" s="54" t="s">
        <v>36</v>
      </c>
      <c r="D169" s="18">
        <v>1.3</v>
      </c>
      <c r="E169" s="18">
        <v>3.4</v>
      </c>
      <c r="F169" s="18">
        <v>7.5</v>
      </c>
      <c r="G169" s="18">
        <v>66</v>
      </c>
      <c r="H169" s="18">
        <v>14</v>
      </c>
      <c r="I169" s="18">
        <v>10.31</v>
      </c>
      <c r="J169" s="18">
        <v>0.38</v>
      </c>
      <c r="K169" s="18">
        <v>0.03</v>
      </c>
      <c r="L169" s="18">
        <v>0.02</v>
      </c>
      <c r="M169" s="18">
        <v>4.8</v>
      </c>
    </row>
    <row r="170" spans="1:13">
      <c r="A170" s="48" t="s">
        <v>316</v>
      </c>
      <c r="B170" s="20" t="s">
        <v>127</v>
      </c>
      <c r="C170" s="54" t="s">
        <v>198</v>
      </c>
      <c r="D170" s="18">
        <v>1.53</v>
      </c>
      <c r="E170" s="18">
        <v>4.32</v>
      </c>
      <c r="F170" s="18">
        <v>8.91</v>
      </c>
      <c r="G170" s="18">
        <v>81</v>
      </c>
      <c r="H170" s="18">
        <v>16.79</v>
      </c>
      <c r="I170" s="18">
        <v>12.38</v>
      </c>
      <c r="J170" s="18">
        <v>0.46</v>
      </c>
      <c r="K170" s="18">
        <v>0.04</v>
      </c>
      <c r="L170" s="18">
        <v>0.03</v>
      </c>
      <c r="M170" s="18">
        <v>5.76</v>
      </c>
    </row>
    <row r="171" spans="1:13">
      <c r="A171" s="48" t="s">
        <v>316</v>
      </c>
      <c r="B171" s="20" t="s">
        <v>127</v>
      </c>
      <c r="C171" s="54" t="s">
        <v>359</v>
      </c>
      <c r="D171" s="18">
        <v>1.7</v>
      </c>
      <c r="E171" s="18">
        <v>4.8</v>
      </c>
      <c r="F171" s="18">
        <v>9.9</v>
      </c>
      <c r="G171" s="18">
        <v>90</v>
      </c>
      <c r="H171" s="18">
        <v>18.66</v>
      </c>
      <c r="I171" s="18">
        <v>13.75</v>
      </c>
      <c r="J171" s="18">
        <v>0.51</v>
      </c>
      <c r="K171" s="18">
        <v>0.04</v>
      </c>
      <c r="L171" s="18">
        <v>0.03</v>
      </c>
      <c r="M171" s="18">
        <v>6.4</v>
      </c>
    </row>
    <row r="172" spans="1:13">
      <c r="A172" s="48" t="s">
        <v>276</v>
      </c>
      <c r="B172" s="34" t="s">
        <v>154</v>
      </c>
      <c r="C172" s="54" t="s">
        <v>200</v>
      </c>
      <c r="D172" s="18">
        <v>1.2</v>
      </c>
      <c r="E172" s="18">
        <v>2.6</v>
      </c>
      <c r="F172" s="18">
        <v>6.5</v>
      </c>
      <c r="G172" s="18">
        <v>55</v>
      </c>
      <c r="H172" s="18">
        <v>13.43</v>
      </c>
      <c r="I172" s="18">
        <v>13.08</v>
      </c>
      <c r="J172" s="18">
        <v>0.46</v>
      </c>
      <c r="K172" s="18">
        <v>0.05</v>
      </c>
      <c r="L172" s="18">
        <v>0.04</v>
      </c>
      <c r="M172" s="18">
        <v>5.4</v>
      </c>
    </row>
    <row r="173" spans="1:13">
      <c r="A173" s="48" t="s">
        <v>276</v>
      </c>
      <c r="B173" s="34" t="s">
        <v>154</v>
      </c>
      <c r="C173" s="54" t="s">
        <v>190</v>
      </c>
      <c r="D173" s="18">
        <v>1.35</v>
      </c>
      <c r="E173" s="18">
        <v>3.06</v>
      </c>
      <c r="F173" s="18">
        <v>7.74</v>
      </c>
      <c r="G173" s="18">
        <v>64.8</v>
      </c>
      <c r="H173" s="18">
        <v>15.79</v>
      </c>
      <c r="I173" s="18">
        <v>14.76</v>
      </c>
      <c r="J173" s="18">
        <v>0.55000000000000004</v>
      </c>
      <c r="K173" s="18">
        <v>0.05</v>
      </c>
      <c r="L173" s="18">
        <v>0.04</v>
      </c>
      <c r="M173" s="18">
        <v>6.14</v>
      </c>
    </row>
    <row r="174" spans="1:13">
      <c r="A174" s="48" t="s">
        <v>276</v>
      </c>
      <c r="B174" s="34" t="s">
        <v>154</v>
      </c>
      <c r="C174" s="54" t="s">
        <v>213</v>
      </c>
      <c r="D174" s="18">
        <v>1.5</v>
      </c>
      <c r="E174" s="18">
        <v>3.4</v>
      </c>
      <c r="F174" s="18">
        <v>8.6</v>
      </c>
      <c r="G174" s="18">
        <v>72</v>
      </c>
      <c r="H174" s="18">
        <v>17.54</v>
      </c>
      <c r="I174" s="18">
        <v>16.399999999999999</v>
      </c>
      <c r="J174" s="18">
        <v>0.61</v>
      </c>
      <c r="K174" s="18">
        <v>0.06</v>
      </c>
      <c r="L174" s="18">
        <v>0.04</v>
      </c>
      <c r="M174" s="18">
        <v>6.82</v>
      </c>
    </row>
    <row r="175" spans="1:13">
      <c r="A175" s="48" t="s">
        <v>380</v>
      </c>
      <c r="B175" s="20" t="s">
        <v>141</v>
      </c>
      <c r="C175" s="54" t="s">
        <v>200</v>
      </c>
      <c r="D175" s="18">
        <v>3.5</v>
      </c>
      <c r="E175" s="18">
        <v>5.8</v>
      </c>
      <c r="F175" s="18">
        <v>9.9</v>
      </c>
      <c r="G175" s="18">
        <v>106</v>
      </c>
      <c r="H175" s="18">
        <v>98.45</v>
      </c>
      <c r="I175" s="18">
        <v>19.91</v>
      </c>
      <c r="J175" s="18">
        <v>0.46</v>
      </c>
      <c r="K175" s="18">
        <v>0.06</v>
      </c>
      <c r="L175" s="18">
        <v>0.13</v>
      </c>
      <c r="M175" s="18">
        <v>4.92</v>
      </c>
    </row>
    <row r="176" spans="1:13">
      <c r="A176" s="48" t="s">
        <v>380</v>
      </c>
      <c r="B176" s="20" t="s">
        <v>141</v>
      </c>
      <c r="C176" s="54" t="s">
        <v>190</v>
      </c>
      <c r="D176" s="18">
        <v>4.2300000000000004</v>
      </c>
      <c r="E176" s="18">
        <v>6.93</v>
      </c>
      <c r="F176" s="18">
        <v>11.88</v>
      </c>
      <c r="G176" s="18">
        <v>126.9</v>
      </c>
      <c r="H176" s="18">
        <v>118.13</v>
      </c>
      <c r="I176" s="18">
        <v>23.9</v>
      </c>
      <c r="J176" s="18">
        <v>0.56000000000000005</v>
      </c>
      <c r="K176" s="18">
        <v>7.0000000000000007E-2</v>
      </c>
      <c r="L176" s="18">
        <v>0.15</v>
      </c>
      <c r="M176" s="18">
        <v>5.9</v>
      </c>
    </row>
    <row r="177" spans="1:13">
      <c r="A177" s="48" t="s">
        <v>380</v>
      </c>
      <c r="B177" s="20" t="s">
        <v>141</v>
      </c>
      <c r="C177" s="54" t="s">
        <v>213</v>
      </c>
      <c r="D177" s="18">
        <v>4.7</v>
      </c>
      <c r="E177" s="18">
        <v>7.7</v>
      </c>
      <c r="F177" s="18">
        <v>13.2</v>
      </c>
      <c r="G177" s="18">
        <v>141</v>
      </c>
      <c r="H177" s="18">
        <v>131.26</v>
      </c>
      <c r="I177" s="18">
        <v>26.55</v>
      </c>
      <c r="J177" s="18">
        <v>0.62</v>
      </c>
      <c r="K177" s="18">
        <v>0.08</v>
      </c>
      <c r="L177" s="18">
        <v>0.17</v>
      </c>
      <c r="M177" s="18">
        <v>6.56</v>
      </c>
    </row>
    <row r="178" spans="1:13">
      <c r="A178" s="48" t="s">
        <v>309</v>
      </c>
      <c r="B178" s="20" t="s">
        <v>310</v>
      </c>
      <c r="C178" s="54" t="s">
        <v>200</v>
      </c>
      <c r="D178" s="18">
        <v>2.6</v>
      </c>
      <c r="E178" s="18">
        <v>3.1</v>
      </c>
      <c r="F178" s="18">
        <v>10.9</v>
      </c>
      <c r="G178" s="18">
        <v>81</v>
      </c>
      <c r="H178" s="18">
        <v>80.010000000000005</v>
      </c>
      <c r="I178" s="18">
        <v>13.05</v>
      </c>
      <c r="J178" s="18">
        <v>0.15</v>
      </c>
      <c r="K178" s="18">
        <v>0.03</v>
      </c>
      <c r="L178" s="18">
        <v>0.09</v>
      </c>
      <c r="M178" s="18">
        <v>0.39</v>
      </c>
    </row>
    <row r="179" spans="1:13">
      <c r="A179" s="48" t="s">
        <v>309</v>
      </c>
      <c r="B179" s="20" t="s">
        <v>310</v>
      </c>
      <c r="C179" s="54" t="s">
        <v>190</v>
      </c>
      <c r="D179" s="18">
        <v>3.15</v>
      </c>
      <c r="E179" s="18">
        <v>3.69</v>
      </c>
      <c r="F179" s="18">
        <v>13.05</v>
      </c>
      <c r="G179" s="18">
        <v>98.1</v>
      </c>
      <c r="H179" s="18">
        <v>96.01</v>
      </c>
      <c r="I179" s="18">
        <v>15.66</v>
      </c>
      <c r="J179" s="18">
        <v>0.18</v>
      </c>
      <c r="K179" s="18">
        <v>0.04</v>
      </c>
      <c r="L179" s="18">
        <v>0.12</v>
      </c>
      <c r="M179" s="18">
        <v>0.47</v>
      </c>
    </row>
    <row r="180" spans="1:13">
      <c r="A180" s="48" t="s">
        <v>309</v>
      </c>
      <c r="B180" s="20" t="s">
        <v>310</v>
      </c>
      <c r="C180" s="54" t="s">
        <v>213</v>
      </c>
      <c r="D180" s="18">
        <v>3.5</v>
      </c>
      <c r="E180" s="18">
        <v>4.0999999999999996</v>
      </c>
      <c r="F180" s="18">
        <v>14.5</v>
      </c>
      <c r="G180" s="18">
        <v>109</v>
      </c>
      <c r="H180" s="18">
        <v>106.68</v>
      </c>
      <c r="I180" s="18">
        <v>17.399999999999999</v>
      </c>
      <c r="J180" s="18">
        <v>0.2</v>
      </c>
      <c r="K180" s="18">
        <v>0.04</v>
      </c>
      <c r="L180" s="18">
        <v>0.13</v>
      </c>
      <c r="M180" s="18">
        <v>0.52</v>
      </c>
    </row>
    <row r="181" spans="1:13">
      <c r="A181" s="48" t="s">
        <v>309</v>
      </c>
      <c r="B181" s="20" t="s">
        <v>381</v>
      </c>
      <c r="C181" s="54" t="s">
        <v>200</v>
      </c>
      <c r="D181" s="18">
        <v>3.3</v>
      </c>
      <c r="E181" s="18">
        <v>3.3</v>
      </c>
      <c r="F181" s="18">
        <v>12.1</v>
      </c>
      <c r="G181" s="18">
        <v>92</v>
      </c>
      <c r="H181" s="18">
        <v>82.23</v>
      </c>
      <c r="I181" s="18">
        <v>17.8</v>
      </c>
      <c r="J181" s="18">
        <v>0.35</v>
      </c>
      <c r="K181" s="18">
        <v>0.06</v>
      </c>
      <c r="L181" s="18">
        <v>0.09</v>
      </c>
      <c r="M181" s="18">
        <v>0.39</v>
      </c>
    </row>
    <row r="182" spans="1:13">
      <c r="A182" s="48" t="s">
        <v>309</v>
      </c>
      <c r="B182" s="20" t="s">
        <v>381</v>
      </c>
      <c r="C182" s="54" t="s">
        <v>190</v>
      </c>
      <c r="D182" s="18">
        <v>4.05</v>
      </c>
      <c r="E182" s="18">
        <v>3.96</v>
      </c>
      <c r="F182" s="18">
        <v>14.49</v>
      </c>
      <c r="G182" s="18">
        <v>109.8</v>
      </c>
      <c r="H182" s="18">
        <v>98.67</v>
      </c>
      <c r="I182" s="18">
        <v>21.36</v>
      </c>
      <c r="J182" s="18">
        <v>0.42</v>
      </c>
      <c r="K182" s="18">
        <v>7.0000000000000007E-2</v>
      </c>
      <c r="L182" s="18">
        <v>0.12</v>
      </c>
      <c r="M182" s="18">
        <v>0.47</v>
      </c>
    </row>
    <row r="183" spans="1:13">
      <c r="A183" s="48" t="s">
        <v>309</v>
      </c>
      <c r="B183" s="20" t="s">
        <v>381</v>
      </c>
      <c r="C183" s="54" t="s">
        <v>213</v>
      </c>
      <c r="D183" s="18">
        <v>4.5</v>
      </c>
      <c r="E183" s="18">
        <v>4.4000000000000004</v>
      </c>
      <c r="F183" s="18">
        <v>16.100000000000001</v>
      </c>
      <c r="G183" s="18">
        <v>122</v>
      </c>
      <c r="H183" s="18">
        <v>109.63</v>
      </c>
      <c r="I183" s="18">
        <v>23.73</v>
      </c>
      <c r="J183" s="18">
        <v>0.47</v>
      </c>
      <c r="K183" s="18">
        <v>0.08</v>
      </c>
      <c r="L183" s="18">
        <v>0.13</v>
      </c>
      <c r="M183" s="18">
        <v>0.52</v>
      </c>
    </row>
    <row r="184" spans="1:13">
      <c r="A184" s="48" t="s">
        <v>382</v>
      </c>
      <c r="B184" s="20" t="s">
        <v>163</v>
      </c>
      <c r="C184" s="54" t="s">
        <v>200</v>
      </c>
      <c r="D184" s="18">
        <v>3</v>
      </c>
      <c r="E184" s="18">
        <v>3.3</v>
      </c>
      <c r="F184" s="18">
        <v>9.6</v>
      </c>
      <c r="G184" s="18">
        <v>81</v>
      </c>
      <c r="H184" s="18">
        <v>90.83</v>
      </c>
      <c r="I184" s="18">
        <v>20.11</v>
      </c>
      <c r="J184" s="18">
        <v>0.47</v>
      </c>
      <c r="K184" s="18">
        <v>0.06</v>
      </c>
      <c r="L184" s="18">
        <v>0.11</v>
      </c>
      <c r="M184" s="18">
        <v>5.15</v>
      </c>
    </row>
    <row r="185" spans="1:13">
      <c r="A185" s="48" t="s">
        <v>382</v>
      </c>
      <c r="B185" s="20" t="s">
        <v>163</v>
      </c>
      <c r="C185" s="54" t="s">
        <v>190</v>
      </c>
      <c r="D185" s="18">
        <v>3.6</v>
      </c>
      <c r="E185" s="18">
        <v>4.32</v>
      </c>
      <c r="F185" s="18">
        <v>11.52</v>
      </c>
      <c r="G185" s="18">
        <v>99</v>
      </c>
      <c r="H185" s="18">
        <v>105.53</v>
      </c>
      <c r="I185" s="18">
        <v>23.92</v>
      </c>
      <c r="J185" s="18">
        <v>0.54</v>
      </c>
      <c r="K185" s="18">
        <v>7.0000000000000007E-2</v>
      </c>
      <c r="L185" s="18">
        <v>0.14000000000000001</v>
      </c>
      <c r="M185" s="18">
        <v>6.18</v>
      </c>
    </row>
    <row r="186" spans="1:13">
      <c r="A186" s="48" t="s">
        <v>382</v>
      </c>
      <c r="B186" s="20" t="s">
        <v>163</v>
      </c>
      <c r="C186" s="54" t="s">
        <v>213</v>
      </c>
      <c r="D186" s="18">
        <v>4</v>
      </c>
      <c r="E186" s="18">
        <v>4.8</v>
      </c>
      <c r="F186" s="18">
        <v>12.8</v>
      </c>
      <c r="G186" s="18">
        <v>110</v>
      </c>
      <c r="H186" s="18">
        <v>117.26</v>
      </c>
      <c r="I186" s="18">
        <v>26.58</v>
      </c>
      <c r="J186" s="18">
        <v>0.6</v>
      </c>
      <c r="K186" s="18">
        <v>0.08</v>
      </c>
      <c r="L186" s="18">
        <v>0.16</v>
      </c>
      <c r="M186" s="18">
        <v>6.87</v>
      </c>
    </row>
    <row r="187" spans="1:13">
      <c r="A187" s="48" t="s">
        <v>243</v>
      </c>
      <c r="B187" s="20" t="s">
        <v>244</v>
      </c>
      <c r="C187" s="54" t="s">
        <v>200</v>
      </c>
      <c r="D187" s="18">
        <v>3.3</v>
      </c>
      <c r="E187" s="18">
        <v>3.1</v>
      </c>
      <c r="F187" s="18">
        <v>11.9</v>
      </c>
      <c r="G187" s="18">
        <v>89</v>
      </c>
      <c r="H187" s="18">
        <v>81.36</v>
      </c>
      <c r="I187" s="18">
        <v>10.8</v>
      </c>
      <c r="J187" s="18">
        <v>0.24</v>
      </c>
      <c r="K187" s="18">
        <v>0.04</v>
      </c>
      <c r="L187" s="18">
        <v>0.09</v>
      </c>
      <c r="M187" s="18">
        <v>0.39</v>
      </c>
    </row>
    <row r="188" spans="1:13">
      <c r="A188" s="48" t="s">
        <v>243</v>
      </c>
      <c r="B188" s="20" t="s">
        <v>244</v>
      </c>
      <c r="C188" s="54" t="s">
        <v>190</v>
      </c>
      <c r="D188" s="18">
        <v>3.96</v>
      </c>
      <c r="E188" s="18">
        <v>3.78</v>
      </c>
      <c r="F188" s="18">
        <v>14.31</v>
      </c>
      <c r="G188" s="18">
        <v>107.1</v>
      </c>
      <c r="H188" s="18">
        <v>97.64</v>
      </c>
      <c r="I188" s="18">
        <v>12.97</v>
      </c>
      <c r="J188" s="18">
        <v>0.28999999999999998</v>
      </c>
      <c r="K188" s="18">
        <v>0.05</v>
      </c>
      <c r="L188" s="18">
        <v>0.12</v>
      </c>
      <c r="M188" s="18">
        <v>0.47</v>
      </c>
    </row>
    <row r="189" spans="1:13">
      <c r="A189" s="48" t="s">
        <v>243</v>
      </c>
      <c r="B189" s="20" t="s">
        <v>244</v>
      </c>
      <c r="C189" s="54" t="s">
        <v>213</v>
      </c>
      <c r="D189" s="18">
        <v>4.4000000000000004</v>
      </c>
      <c r="E189" s="18">
        <v>4.2</v>
      </c>
      <c r="F189" s="18">
        <v>15.9</v>
      </c>
      <c r="G189" s="18">
        <v>119</v>
      </c>
      <c r="H189" s="18">
        <v>108.49</v>
      </c>
      <c r="I189" s="18">
        <v>14.41</v>
      </c>
      <c r="J189" s="18">
        <v>0.32</v>
      </c>
      <c r="K189" s="18">
        <v>0.05</v>
      </c>
      <c r="L189" s="18">
        <v>0.13</v>
      </c>
      <c r="M189" s="18">
        <v>0.52</v>
      </c>
    </row>
    <row r="190" spans="1:13">
      <c r="A190" s="48" t="s">
        <v>383</v>
      </c>
      <c r="B190" s="20" t="s">
        <v>384</v>
      </c>
      <c r="C190" s="54" t="s">
        <v>315</v>
      </c>
      <c r="D190" s="18">
        <v>11.33</v>
      </c>
      <c r="E190" s="18">
        <v>3.58</v>
      </c>
      <c r="F190" s="18">
        <v>0.25</v>
      </c>
      <c r="G190" s="18">
        <v>79.17</v>
      </c>
      <c r="H190" s="18">
        <v>9.33</v>
      </c>
      <c r="I190" s="18">
        <v>13.54</v>
      </c>
      <c r="J190" s="18">
        <v>0.3</v>
      </c>
      <c r="K190" s="18">
        <v>0.08</v>
      </c>
      <c r="L190" s="18">
        <v>0.08</v>
      </c>
      <c r="M190" s="18">
        <v>0.13</v>
      </c>
    </row>
    <row r="191" spans="1:13">
      <c r="A191" s="48" t="s">
        <v>383</v>
      </c>
      <c r="B191" s="20" t="s">
        <v>384</v>
      </c>
      <c r="C191" s="54" t="s">
        <v>196</v>
      </c>
      <c r="D191" s="18">
        <v>13.6</v>
      </c>
      <c r="E191" s="18">
        <v>4.3</v>
      </c>
      <c r="F191" s="18">
        <v>0.3</v>
      </c>
      <c r="G191" s="18">
        <v>95</v>
      </c>
      <c r="H191" s="18">
        <v>11.2</v>
      </c>
      <c r="I191" s="18">
        <v>16.25</v>
      </c>
      <c r="J191" s="18">
        <v>0.36</v>
      </c>
      <c r="K191" s="18">
        <v>0.1</v>
      </c>
      <c r="L191" s="18">
        <v>0.1</v>
      </c>
      <c r="M191" s="18">
        <v>0.15</v>
      </c>
    </row>
    <row r="192" spans="1:13">
      <c r="A192" s="48" t="s">
        <v>383</v>
      </c>
      <c r="B192" s="20" t="s">
        <v>384</v>
      </c>
      <c r="C192" s="54" t="s">
        <v>250</v>
      </c>
      <c r="D192" s="18">
        <v>15.93</v>
      </c>
      <c r="E192" s="18">
        <v>4.99</v>
      </c>
      <c r="F192" s="18">
        <v>0.44</v>
      </c>
      <c r="G192" s="18">
        <v>110.25</v>
      </c>
      <c r="H192" s="18">
        <v>13.07</v>
      </c>
      <c r="I192" s="18">
        <v>18.96</v>
      </c>
      <c r="J192" s="18">
        <v>0.41</v>
      </c>
      <c r="K192" s="18">
        <v>0.12</v>
      </c>
      <c r="L192" s="18">
        <v>0.11</v>
      </c>
      <c r="M192" s="18">
        <v>0.18</v>
      </c>
    </row>
    <row r="193" spans="1:16">
      <c r="A193" s="48" t="s">
        <v>383</v>
      </c>
      <c r="B193" s="20" t="s">
        <v>384</v>
      </c>
      <c r="C193" s="54" t="s">
        <v>385</v>
      </c>
      <c r="D193" s="18">
        <v>18.2</v>
      </c>
      <c r="E193" s="18">
        <v>5.7</v>
      </c>
      <c r="F193" s="18">
        <v>0.5</v>
      </c>
      <c r="G193" s="18">
        <v>126</v>
      </c>
      <c r="H193" s="18">
        <v>14.94</v>
      </c>
      <c r="I193" s="18">
        <v>21.67</v>
      </c>
      <c r="J193" s="18">
        <v>0.47</v>
      </c>
      <c r="K193" s="18">
        <v>0.14000000000000001</v>
      </c>
      <c r="L193" s="18">
        <v>0.13</v>
      </c>
      <c r="M193" s="18">
        <v>0.2</v>
      </c>
    </row>
    <row r="194" spans="1:16">
      <c r="A194" s="48" t="s">
        <v>248</v>
      </c>
      <c r="B194" s="20" t="s">
        <v>249</v>
      </c>
      <c r="C194" s="54" t="s">
        <v>315</v>
      </c>
      <c r="D194" s="18">
        <v>8.1</v>
      </c>
      <c r="E194" s="18">
        <v>5.7</v>
      </c>
      <c r="F194" s="18">
        <v>6.9</v>
      </c>
      <c r="G194" s="18">
        <v>112</v>
      </c>
      <c r="H194" s="18">
        <v>23.3</v>
      </c>
      <c r="I194" s="18">
        <v>14.57</v>
      </c>
      <c r="J194" s="18">
        <v>0.53</v>
      </c>
      <c r="K194" s="18">
        <v>0.09</v>
      </c>
      <c r="L194" s="18">
        <v>7.0000000000000007E-2</v>
      </c>
      <c r="M194" s="18">
        <v>23.3</v>
      </c>
    </row>
    <row r="195" spans="1:16">
      <c r="A195" s="48" t="s">
        <v>248</v>
      </c>
      <c r="B195" s="20" t="s">
        <v>249</v>
      </c>
      <c r="C195" s="54" t="s">
        <v>196</v>
      </c>
      <c r="D195" s="18">
        <v>9.7200000000000006</v>
      </c>
      <c r="E195" s="18">
        <v>6.84</v>
      </c>
      <c r="F195" s="18">
        <v>8.2799999999999994</v>
      </c>
      <c r="G195" s="18">
        <v>134.4</v>
      </c>
      <c r="H195" s="18">
        <v>27.96</v>
      </c>
      <c r="I195" s="18">
        <v>17.48</v>
      </c>
      <c r="J195" s="18">
        <v>0.64</v>
      </c>
      <c r="K195" s="18">
        <v>0.11</v>
      </c>
      <c r="L195" s="18">
        <v>0.08</v>
      </c>
      <c r="M195" s="18">
        <v>27.96</v>
      </c>
    </row>
    <row r="196" spans="1:16">
      <c r="A196" s="48" t="s">
        <v>248</v>
      </c>
      <c r="B196" s="20" t="s">
        <v>249</v>
      </c>
      <c r="C196" s="54" t="s">
        <v>250</v>
      </c>
      <c r="D196" s="18">
        <v>11.34</v>
      </c>
      <c r="E196" s="18">
        <v>7.98</v>
      </c>
      <c r="F196" s="18">
        <v>9.66</v>
      </c>
      <c r="G196" s="18">
        <v>156.80000000000001</v>
      </c>
      <c r="H196" s="18">
        <v>32.619999999999997</v>
      </c>
      <c r="I196" s="18">
        <v>20.399999999999999</v>
      </c>
      <c r="J196" s="18">
        <v>0.74</v>
      </c>
      <c r="K196" s="18">
        <v>0.13</v>
      </c>
      <c r="L196" s="18">
        <v>0.1</v>
      </c>
      <c r="M196" s="18">
        <v>32.619999999999997</v>
      </c>
    </row>
    <row r="197" spans="1:16">
      <c r="A197" s="48" t="s">
        <v>248</v>
      </c>
      <c r="B197" s="20" t="s">
        <v>249</v>
      </c>
      <c r="C197" s="54" t="s">
        <v>385</v>
      </c>
      <c r="D197" s="18">
        <v>12.96</v>
      </c>
      <c r="E197" s="18">
        <v>9.1199999999999992</v>
      </c>
      <c r="F197" s="18">
        <v>11.04</v>
      </c>
      <c r="G197" s="18">
        <v>179.2</v>
      </c>
      <c r="H197" s="18">
        <v>37.28</v>
      </c>
      <c r="I197" s="18">
        <v>23.31</v>
      </c>
      <c r="J197" s="18">
        <v>0.85</v>
      </c>
      <c r="K197" s="18">
        <v>0.14000000000000001</v>
      </c>
      <c r="L197" s="18">
        <v>0.11</v>
      </c>
      <c r="M197" s="18">
        <v>37.28</v>
      </c>
    </row>
    <row r="198" spans="1:16">
      <c r="A198" s="48" t="s">
        <v>386</v>
      </c>
      <c r="B198" s="20" t="s">
        <v>387</v>
      </c>
      <c r="C198" s="54" t="s">
        <v>388</v>
      </c>
      <c r="D198" s="18">
        <v>8.5</v>
      </c>
      <c r="E198" s="18">
        <v>7.2</v>
      </c>
      <c r="F198" s="18">
        <v>2.8</v>
      </c>
      <c r="G198" s="18">
        <v>110</v>
      </c>
      <c r="H198" s="18">
        <v>20.65</v>
      </c>
      <c r="I198" s="18">
        <v>10.66</v>
      </c>
      <c r="J198" s="18">
        <v>0.3</v>
      </c>
      <c r="K198" s="18">
        <v>0.06</v>
      </c>
      <c r="L198" s="18">
        <v>7.0000000000000007E-2</v>
      </c>
      <c r="M198" s="18">
        <v>0.56000000000000005</v>
      </c>
    </row>
    <row r="199" spans="1:16">
      <c r="A199" s="48" t="s">
        <v>386</v>
      </c>
      <c r="B199" s="20" t="s">
        <v>387</v>
      </c>
      <c r="C199" s="54" t="s">
        <v>389</v>
      </c>
      <c r="D199" s="18">
        <v>10.199999999999999</v>
      </c>
      <c r="E199" s="18">
        <v>8.64</v>
      </c>
      <c r="F199" s="18">
        <v>3.36</v>
      </c>
      <c r="G199" s="18">
        <v>132</v>
      </c>
      <c r="H199" s="18">
        <v>24.78</v>
      </c>
      <c r="I199" s="18">
        <v>12.79</v>
      </c>
      <c r="J199" s="18">
        <v>0.36</v>
      </c>
      <c r="K199" s="18">
        <v>7.0000000000000007E-2</v>
      </c>
      <c r="L199" s="18">
        <v>0.08</v>
      </c>
      <c r="M199" s="18">
        <v>0.67</v>
      </c>
    </row>
    <row r="200" spans="1:16">
      <c r="A200" s="48" t="s">
        <v>386</v>
      </c>
      <c r="B200" s="20" t="s">
        <v>387</v>
      </c>
      <c r="C200" s="54" t="s">
        <v>203</v>
      </c>
      <c r="D200" s="18">
        <v>11.9</v>
      </c>
      <c r="E200" s="18">
        <v>10.08</v>
      </c>
      <c r="F200" s="18">
        <v>3.92</v>
      </c>
      <c r="G200" s="18">
        <v>154</v>
      </c>
      <c r="H200" s="18">
        <v>28.91</v>
      </c>
      <c r="I200" s="18">
        <v>14.92</v>
      </c>
      <c r="J200" s="18">
        <v>0.42</v>
      </c>
      <c r="K200" s="18">
        <v>0.08</v>
      </c>
      <c r="L200" s="18">
        <v>0.1</v>
      </c>
      <c r="M200" s="18">
        <v>0.78</v>
      </c>
    </row>
    <row r="201" spans="1:16">
      <c r="A201" s="48" t="s">
        <v>386</v>
      </c>
      <c r="B201" s="20" t="s">
        <v>387</v>
      </c>
      <c r="C201" s="54" t="s">
        <v>390</v>
      </c>
      <c r="D201" s="18">
        <v>13.6</v>
      </c>
      <c r="E201" s="18">
        <v>11.52</v>
      </c>
      <c r="F201" s="18">
        <v>4.4800000000000004</v>
      </c>
      <c r="G201" s="18">
        <v>176</v>
      </c>
      <c r="H201" s="18">
        <v>33.04</v>
      </c>
      <c r="I201" s="18">
        <v>17.059999999999999</v>
      </c>
      <c r="J201" s="18">
        <v>0.48</v>
      </c>
      <c r="K201" s="18">
        <v>0.1</v>
      </c>
      <c r="L201" s="18">
        <v>0.11</v>
      </c>
      <c r="M201" s="18">
        <v>0.9</v>
      </c>
    </row>
    <row r="202" spans="1:16">
      <c r="A202" s="48" t="s">
        <v>391</v>
      </c>
      <c r="B202" s="20" t="s">
        <v>69</v>
      </c>
      <c r="C202" s="54" t="s">
        <v>392</v>
      </c>
      <c r="D202" s="18">
        <v>7.8</v>
      </c>
      <c r="E202" s="18">
        <v>6.7</v>
      </c>
      <c r="F202" s="18">
        <v>8.8000000000000007</v>
      </c>
      <c r="G202" s="18">
        <v>127</v>
      </c>
      <c r="H202" s="18">
        <v>18.53</v>
      </c>
      <c r="I202" s="18">
        <v>13.7</v>
      </c>
      <c r="J202" s="18">
        <v>0.49</v>
      </c>
      <c r="K202" s="18">
        <v>7.0000000000000007E-2</v>
      </c>
      <c r="L202" s="18">
        <v>0.06</v>
      </c>
      <c r="M202" s="18">
        <v>1.9</v>
      </c>
    </row>
    <row r="203" spans="1:16">
      <c r="A203" s="48" t="s">
        <v>391</v>
      </c>
      <c r="B203" s="20" t="s">
        <v>69</v>
      </c>
      <c r="C203" s="54" t="s">
        <v>393</v>
      </c>
      <c r="D203" s="18">
        <v>9.36</v>
      </c>
      <c r="E203" s="18">
        <v>8.0399999999999991</v>
      </c>
      <c r="F203" s="18">
        <v>10.56</v>
      </c>
      <c r="G203" s="18">
        <v>152.4</v>
      </c>
      <c r="H203" s="18">
        <v>22.24</v>
      </c>
      <c r="I203" s="18">
        <v>16.440000000000001</v>
      </c>
      <c r="J203" s="18">
        <v>0.59</v>
      </c>
      <c r="K203" s="18">
        <v>0.08</v>
      </c>
      <c r="L203" s="18">
        <v>7.0000000000000007E-2</v>
      </c>
      <c r="M203" s="18">
        <v>2.2799999999999998</v>
      </c>
      <c r="P203" s="65"/>
    </row>
    <row r="204" spans="1:16">
      <c r="A204" s="48" t="s">
        <v>391</v>
      </c>
      <c r="B204" s="20" t="s">
        <v>69</v>
      </c>
      <c r="C204" s="54" t="s">
        <v>319</v>
      </c>
      <c r="D204" s="18">
        <v>10.92</v>
      </c>
      <c r="E204" s="18">
        <v>9.3800000000000008</v>
      </c>
      <c r="F204" s="18">
        <v>12.32</v>
      </c>
      <c r="G204" s="18">
        <v>177.8</v>
      </c>
      <c r="H204" s="18">
        <v>25.94</v>
      </c>
      <c r="I204" s="18">
        <v>19.18</v>
      </c>
      <c r="J204" s="18">
        <v>0.69</v>
      </c>
      <c r="K204" s="18">
        <v>0.1</v>
      </c>
      <c r="L204" s="18">
        <v>0.08</v>
      </c>
      <c r="M204" s="18">
        <v>2.66</v>
      </c>
    </row>
    <row r="205" spans="1:16">
      <c r="A205" s="48" t="s">
        <v>391</v>
      </c>
      <c r="B205" s="20" t="s">
        <v>69</v>
      </c>
      <c r="C205" s="54" t="s">
        <v>394</v>
      </c>
      <c r="D205" s="18">
        <v>12.48</v>
      </c>
      <c r="E205" s="18">
        <v>10.72</v>
      </c>
      <c r="F205" s="18">
        <v>14.08</v>
      </c>
      <c r="G205" s="18">
        <v>203.2</v>
      </c>
      <c r="H205" s="18">
        <v>29.65</v>
      </c>
      <c r="I205" s="18">
        <v>21.92</v>
      </c>
      <c r="J205" s="18">
        <v>0.78</v>
      </c>
      <c r="K205" s="18">
        <v>0.11</v>
      </c>
      <c r="L205" s="18">
        <v>0.1</v>
      </c>
      <c r="M205" s="18">
        <v>3.04</v>
      </c>
    </row>
    <row r="206" spans="1:16">
      <c r="A206" s="48"/>
      <c r="B206" s="20"/>
      <c r="C206" s="54"/>
      <c r="D206" s="18"/>
      <c r="E206" s="18"/>
      <c r="F206" s="18"/>
      <c r="G206" s="18"/>
      <c r="H206" s="18"/>
      <c r="I206" s="18"/>
      <c r="J206" s="18"/>
      <c r="K206" s="18"/>
      <c r="L206" s="18"/>
      <c r="M206" s="18"/>
    </row>
    <row r="207" spans="1:16">
      <c r="A207" s="48" t="s">
        <v>395</v>
      </c>
      <c r="B207" s="20" t="s">
        <v>396</v>
      </c>
      <c r="C207" s="54" t="s">
        <v>397</v>
      </c>
      <c r="D207" s="18">
        <v>13.8</v>
      </c>
      <c r="E207" s="18">
        <v>15</v>
      </c>
      <c r="F207" s="18">
        <v>2.7</v>
      </c>
      <c r="G207" s="18">
        <v>202</v>
      </c>
      <c r="H207" s="18">
        <v>10.44</v>
      </c>
      <c r="I207" s="18">
        <v>15.5</v>
      </c>
      <c r="J207" s="18">
        <v>1.87</v>
      </c>
      <c r="K207" s="18">
        <v>0.04</v>
      </c>
      <c r="L207" s="18">
        <v>0.08</v>
      </c>
      <c r="M207" s="18">
        <v>0.49</v>
      </c>
    </row>
    <row r="208" spans="1:16">
      <c r="A208" s="48" t="s">
        <v>395</v>
      </c>
      <c r="B208" s="20" t="s">
        <v>396</v>
      </c>
      <c r="C208" s="54" t="s">
        <v>398</v>
      </c>
      <c r="D208" s="18">
        <v>16.559999999999999</v>
      </c>
      <c r="E208" s="18">
        <v>18</v>
      </c>
      <c r="F208" s="18">
        <v>3.24</v>
      </c>
      <c r="G208" s="18">
        <v>242.4</v>
      </c>
      <c r="H208" s="18">
        <v>12.53</v>
      </c>
      <c r="I208" s="18">
        <v>18.600000000000001</v>
      </c>
      <c r="J208" s="18">
        <v>2.2400000000000002</v>
      </c>
      <c r="K208" s="18">
        <v>0.05</v>
      </c>
      <c r="L208" s="18">
        <v>0.1</v>
      </c>
      <c r="M208" s="18">
        <v>0.59</v>
      </c>
    </row>
    <row r="209" spans="1:13">
      <c r="A209" s="48" t="s">
        <v>395</v>
      </c>
      <c r="B209" s="20" t="s">
        <v>396</v>
      </c>
      <c r="C209" s="54" t="s">
        <v>319</v>
      </c>
      <c r="D209" s="18">
        <v>19.32</v>
      </c>
      <c r="E209" s="18">
        <v>21</v>
      </c>
      <c r="F209" s="18">
        <v>3.78</v>
      </c>
      <c r="G209" s="18">
        <v>282.8</v>
      </c>
      <c r="H209" s="18">
        <v>14.62</v>
      </c>
      <c r="I209" s="18">
        <v>21.7</v>
      </c>
      <c r="J209" s="18">
        <v>2.62</v>
      </c>
      <c r="K209" s="18">
        <v>0.06</v>
      </c>
      <c r="L209" s="18">
        <v>0.11</v>
      </c>
      <c r="M209" s="18">
        <v>0.69</v>
      </c>
    </row>
    <row r="210" spans="1:13">
      <c r="A210" s="48" t="s">
        <v>395</v>
      </c>
      <c r="B210" s="20" t="s">
        <v>396</v>
      </c>
      <c r="C210" s="54" t="s">
        <v>394</v>
      </c>
      <c r="D210" s="18">
        <v>22.08</v>
      </c>
      <c r="E210" s="18">
        <v>24</v>
      </c>
      <c r="F210" s="18">
        <v>4.32</v>
      </c>
      <c r="G210" s="18">
        <v>323.2</v>
      </c>
      <c r="H210" s="18">
        <v>16.7</v>
      </c>
      <c r="I210" s="18">
        <v>24.8</v>
      </c>
      <c r="J210" s="18">
        <v>2.99</v>
      </c>
      <c r="K210" s="18">
        <v>0.06</v>
      </c>
      <c r="L210" s="18">
        <v>0.13</v>
      </c>
      <c r="M210" s="18">
        <v>0.78</v>
      </c>
    </row>
    <row r="211" spans="1:13">
      <c r="A211" s="48" t="s">
        <v>399</v>
      </c>
      <c r="B211" s="20" t="s">
        <v>400</v>
      </c>
      <c r="C211" s="54" t="s">
        <v>401</v>
      </c>
      <c r="D211" s="18">
        <v>14.5</v>
      </c>
      <c r="E211" s="18">
        <v>15.7</v>
      </c>
      <c r="F211" s="18">
        <v>3.2</v>
      </c>
      <c r="G211" s="18">
        <v>212</v>
      </c>
      <c r="H211" s="18">
        <v>10.8</v>
      </c>
      <c r="I211" s="18">
        <v>19.600000000000001</v>
      </c>
      <c r="J211" s="18">
        <v>2.2000000000000002</v>
      </c>
      <c r="K211" s="18">
        <v>0.04</v>
      </c>
      <c r="L211" s="18">
        <v>0.1</v>
      </c>
      <c r="M211" s="18">
        <v>0.51</v>
      </c>
    </row>
    <row r="212" spans="1:13">
      <c r="A212" s="48" t="s">
        <v>399</v>
      </c>
      <c r="B212" s="20" t="s">
        <v>400</v>
      </c>
      <c r="C212" s="54" t="s">
        <v>402</v>
      </c>
      <c r="D212" s="18">
        <v>17.399999999999999</v>
      </c>
      <c r="E212" s="18">
        <v>18.84</v>
      </c>
      <c r="F212" s="18">
        <v>3.84</v>
      </c>
      <c r="G212" s="18">
        <v>254.4</v>
      </c>
      <c r="H212" s="18">
        <v>12.96</v>
      </c>
      <c r="I212" s="18">
        <v>23.52</v>
      </c>
      <c r="J212" s="18">
        <v>2.64</v>
      </c>
      <c r="K212" s="18">
        <v>0.05</v>
      </c>
      <c r="L212" s="18">
        <v>0.12</v>
      </c>
      <c r="M212" s="18">
        <v>0.61</v>
      </c>
    </row>
    <row r="213" spans="1:13">
      <c r="A213" s="48" t="s">
        <v>399</v>
      </c>
      <c r="B213" s="20" t="s">
        <v>400</v>
      </c>
      <c r="C213" s="54" t="s">
        <v>403</v>
      </c>
      <c r="D213" s="18">
        <v>20.3</v>
      </c>
      <c r="E213" s="18">
        <v>21.98</v>
      </c>
      <c r="F213" s="18">
        <v>4.4800000000000004</v>
      </c>
      <c r="G213" s="18">
        <v>296.8</v>
      </c>
      <c r="H213" s="18">
        <v>15.12</v>
      </c>
      <c r="I213" s="18">
        <v>27.44</v>
      </c>
      <c r="J213" s="18">
        <v>3.08</v>
      </c>
      <c r="K213" s="18">
        <v>0.06</v>
      </c>
      <c r="L213" s="18">
        <v>0.14000000000000001</v>
      </c>
      <c r="M213" s="18">
        <v>0.71</v>
      </c>
    </row>
    <row r="214" spans="1:13">
      <c r="A214" s="48" t="s">
        <v>399</v>
      </c>
      <c r="B214" s="20" t="s">
        <v>400</v>
      </c>
      <c r="C214" s="54" t="s">
        <v>404</v>
      </c>
      <c r="D214" s="18">
        <v>23.2</v>
      </c>
      <c r="E214" s="18">
        <v>25.12</v>
      </c>
      <c r="F214" s="18">
        <v>5.12</v>
      </c>
      <c r="G214" s="18">
        <v>339.2</v>
      </c>
      <c r="H214" s="18">
        <v>17.28</v>
      </c>
      <c r="I214" s="18">
        <v>31.36</v>
      </c>
      <c r="J214" s="18">
        <v>3.52</v>
      </c>
      <c r="K214" s="18">
        <v>0.06</v>
      </c>
      <c r="L214" s="18">
        <v>0.16</v>
      </c>
      <c r="M214" s="18">
        <v>0.82</v>
      </c>
    </row>
    <row r="215" spans="1:13">
      <c r="A215" s="48" t="s">
        <v>301</v>
      </c>
      <c r="B215" s="20" t="s">
        <v>302</v>
      </c>
      <c r="C215" s="54" t="s">
        <v>405</v>
      </c>
      <c r="D215" s="18">
        <v>7.8</v>
      </c>
      <c r="E215" s="18">
        <v>10.8</v>
      </c>
      <c r="F215" s="18">
        <v>8.3000000000000007</v>
      </c>
      <c r="G215" s="18">
        <v>163</v>
      </c>
      <c r="H215" s="18">
        <v>20.85</v>
      </c>
      <c r="I215" s="18">
        <v>15.79</v>
      </c>
      <c r="J215" s="18">
        <v>0.74</v>
      </c>
      <c r="K215" s="18">
        <v>0.04</v>
      </c>
      <c r="L215" s="18">
        <v>7.0000000000000007E-2</v>
      </c>
      <c r="M215" s="18">
        <v>0.05</v>
      </c>
    </row>
    <row r="216" spans="1:13">
      <c r="A216" s="48" t="s">
        <v>301</v>
      </c>
      <c r="B216" s="20" t="s">
        <v>302</v>
      </c>
      <c r="C216" s="54" t="s">
        <v>406</v>
      </c>
      <c r="D216" s="18">
        <v>9.36</v>
      </c>
      <c r="E216" s="18">
        <v>12.96</v>
      </c>
      <c r="F216" s="18">
        <v>9.9600000000000009</v>
      </c>
      <c r="G216" s="18">
        <v>195.6</v>
      </c>
      <c r="H216" s="18">
        <v>25.02</v>
      </c>
      <c r="I216" s="18">
        <v>18.95</v>
      </c>
      <c r="J216" s="18">
        <v>0.89</v>
      </c>
      <c r="K216" s="18">
        <v>0.05</v>
      </c>
      <c r="L216" s="18">
        <v>0.08</v>
      </c>
      <c r="M216" s="18">
        <v>0.06</v>
      </c>
    </row>
    <row r="217" spans="1:13">
      <c r="A217" s="48" t="s">
        <v>301</v>
      </c>
      <c r="B217" s="20" t="s">
        <v>302</v>
      </c>
      <c r="C217" s="54" t="s">
        <v>303</v>
      </c>
      <c r="D217" s="18">
        <v>11</v>
      </c>
      <c r="E217" s="18">
        <v>15.2</v>
      </c>
      <c r="F217" s="18">
        <v>10.9</v>
      </c>
      <c r="G217" s="18">
        <v>225</v>
      </c>
      <c r="H217" s="18">
        <v>29.19</v>
      </c>
      <c r="I217" s="18">
        <v>22.1</v>
      </c>
      <c r="J217" s="18">
        <v>1.03</v>
      </c>
      <c r="K217" s="18">
        <v>0.05</v>
      </c>
      <c r="L217" s="18">
        <v>0.1</v>
      </c>
      <c r="M217" s="18">
        <v>7.0000000000000007E-2</v>
      </c>
    </row>
    <row r="218" spans="1:13">
      <c r="A218" s="48" t="s">
        <v>301</v>
      </c>
      <c r="B218" s="20" t="s">
        <v>302</v>
      </c>
      <c r="C218" s="54" t="s">
        <v>407</v>
      </c>
      <c r="D218" s="18">
        <v>12.57</v>
      </c>
      <c r="E218" s="18">
        <v>17.37</v>
      </c>
      <c r="F218" s="18">
        <v>12.46</v>
      </c>
      <c r="G218" s="18">
        <v>257.14</v>
      </c>
      <c r="H218" s="18">
        <v>33.36</v>
      </c>
      <c r="I218" s="18">
        <v>25.26</v>
      </c>
      <c r="J218" s="18">
        <v>1.18</v>
      </c>
      <c r="K218" s="18">
        <v>0.06</v>
      </c>
      <c r="L218" s="18">
        <v>0.11</v>
      </c>
      <c r="M218" s="18">
        <v>0.08</v>
      </c>
    </row>
    <row r="219" spans="1:13">
      <c r="A219" s="48" t="s">
        <v>408</v>
      </c>
      <c r="B219" s="20" t="s">
        <v>409</v>
      </c>
      <c r="C219" s="54" t="s">
        <v>392</v>
      </c>
      <c r="D219" s="18">
        <v>8.1999999999999993</v>
      </c>
      <c r="E219" s="18">
        <v>7.9</v>
      </c>
      <c r="F219" s="18">
        <v>9.6</v>
      </c>
      <c r="G219" s="18">
        <v>143</v>
      </c>
      <c r="H219" s="18">
        <v>21.69</v>
      </c>
      <c r="I219" s="18">
        <v>17.7</v>
      </c>
      <c r="J219" s="18">
        <v>0.81</v>
      </c>
      <c r="K219" s="18">
        <v>0.04</v>
      </c>
      <c r="L219" s="18">
        <v>0.08</v>
      </c>
      <c r="M219" s="18">
        <v>0.56000000000000005</v>
      </c>
    </row>
    <row r="220" spans="1:13">
      <c r="A220" s="48" t="s">
        <v>408</v>
      </c>
      <c r="B220" s="20" t="s">
        <v>409</v>
      </c>
      <c r="C220" s="54" t="s">
        <v>410</v>
      </c>
      <c r="D220" s="18">
        <v>9.84</v>
      </c>
      <c r="E220" s="18">
        <v>9.48</v>
      </c>
      <c r="F220" s="18">
        <v>11.52</v>
      </c>
      <c r="G220" s="18">
        <v>171.6</v>
      </c>
      <c r="H220" s="18">
        <v>26.03</v>
      </c>
      <c r="I220" s="18">
        <v>21.24</v>
      </c>
      <c r="J220" s="18">
        <v>0.97</v>
      </c>
      <c r="K220" s="18">
        <v>0.05</v>
      </c>
      <c r="L220" s="18">
        <v>0.1</v>
      </c>
      <c r="M220" s="18">
        <v>0.67</v>
      </c>
    </row>
    <row r="221" spans="1:13">
      <c r="A221" s="48" t="s">
        <v>408</v>
      </c>
      <c r="B221" s="20" t="s">
        <v>409</v>
      </c>
      <c r="C221" s="54" t="s">
        <v>319</v>
      </c>
      <c r="D221" s="18">
        <v>11.4</v>
      </c>
      <c r="E221" s="18">
        <v>11.2</v>
      </c>
      <c r="F221" s="18">
        <v>13.5</v>
      </c>
      <c r="G221" s="18">
        <v>202</v>
      </c>
      <c r="H221" s="18">
        <v>32</v>
      </c>
      <c r="I221" s="18">
        <v>26.1</v>
      </c>
      <c r="J221" s="18">
        <v>1.19</v>
      </c>
      <c r="K221" s="18">
        <v>0.08</v>
      </c>
      <c r="L221" s="18">
        <v>0.13</v>
      </c>
      <c r="M221" s="18">
        <v>1</v>
      </c>
    </row>
    <row r="222" spans="1:13">
      <c r="A222" s="48" t="s">
        <v>408</v>
      </c>
      <c r="B222" s="20" t="s">
        <v>409</v>
      </c>
      <c r="C222" s="54" t="s">
        <v>411</v>
      </c>
      <c r="D222" s="18">
        <v>13.03</v>
      </c>
      <c r="E222" s="18">
        <v>12.8</v>
      </c>
      <c r="F222" s="18">
        <v>15.43</v>
      </c>
      <c r="G222" s="18">
        <v>230.86</v>
      </c>
      <c r="H222" s="18">
        <v>36.57</v>
      </c>
      <c r="I222" s="18">
        <v>29.83</v>
      </c>
      <c r="J222" s="18">
        <v>1.36</v>
      </c>
      <c r="K222" s="18">
        <v>0.09</v>
      </c>
      <c r="L222" s="18">
        <v>0.15</v>
      </c>
      <c r="M222" s="18">
        <v>1.1399999999999999</v>
      </c>
    </row>
    <row r="223" spans="1:13">
      <c r="A223" s="48" t="s">
        <v>279</v>
      </c>
      <c r="B223" s="20" t="s">
        <v>88</v>
      </c>
      <c r="C223" s="54" t="s">
        <v>315</v>
      </c>
      <c r="D223" s="18">
        <v>7.5</v>
      </c>
      <c r="E223" s="18">
        <v>6.1</v>
      </c>
      <c r="F223" s="18">
        <v>4</v>
      </c>
      <c r="G223" s="18">
        <v>101.5</v>
      </c>
      <c r="H223" s="18">
        <v>19.100000000000001</v>
      </c>
      <c r="I223" s="18">
        <v>14.21</v>
      </c>
      <c r="J223" s="18">
        <v>0.68</v>
      </c>
      <c r="K223" s="18">
        <v>0.03</v>
      </c>
      <c r="L223" s="18">
        <v>0.08</v>
      </c>
      <c r="M223" s="18">
        <v>0.28000000000000003</v>
      </c>
    </row>
    <row r="224" spans="1:13">
      <c r="A224" s="48" t="s">
        <v>279</v>
      </c>
      <c r="B224" s="20" t="s">
        <v>88</v>
      </c>
      <c r="C224" s="54" t="s">
        <v>196</v>
      </c>
      <c r="D224" s="18">
        <v>9</v>
      </c>
      <c r="E224" s="18">
        <v>7.32</v>
      </c>
      <c r="F224" s="18">
        <v>4.8</v>
      </c>
      <c r="G224" s="18">
        <v>121.8</v>
      </c>
      <c r="H224" s="18">
        <v>22.92</v>
      </c>
      <c r="I224" s="18">
        <v>17.05</v>
      </c>
      <c r="J224" s="18">
        <v>0.81</v>
      </c>
      <c r="K224" s="18">
        <v>0.04</v>
      </c>
      <c r="L224" s="18">
        <v>0.1</v>
      </c>
      <c r="M224" s="18">
        <v>0.33</v>
      </c>
    </row>
    <row r="225" spans="1:13">
      <c r="A225" s="48" t="s">
        <v>279</v>
      </c>
      <c r="B225" s="20" t="s">
        <v>88</v>
      </c>
      <c r="C225" s="54" t="s">
        <v>250</v>
      </c>
      <c r="D225" s="18">
        <v>10.5</v>
      </c>
      <c r="E225" s="18">
        <v>8.5399999999999991</v>
      </c>
      <c r="F225" s="18">
        <v>5.6</v>
      </c>
      <c r="G225" s="18">
        <v>142.1</v>
      </c>
      <c r="H225" s="18">
        <v>26.74</v>
      </c>
      <c r="I225" s="18">
        <v>19.89</v>
      </c>
      <c r="J225" s="18">
        <v>0.95</v>
      </c>
      <c r="K225" s="18">
        <v>0.04</v>
      </c>
      <c r="L225" s="18">
        <v>0.11</v>
      </c>
      <c r="M225" s="18">
        <v>0.39</v>
      </c>
    </row>
    <row r="226" spans="1:13">
      <c r="A226" s="48" t="s">
        <v>279</v>
      </c>
      <c r="B226" s="20" t="s">
        <v>88</v>
      </c>
      <c r="C226" s="67" t="s">
        <v>385</v>
      </c>
      <c r="D226" s="18">
        <v>12</v>
      </c>
      <c r="E226" s="18">
        <v>9.76</v>
      </c>
      <c r="F226" s="18">
        <v>6.4</v>
      </c>
      <c r="G226" s="18">
        <v>162.4</v>
      </c>
      <c r="H226" s="18">
        <v>30.56</v>
      </c>
      <c r="I226" s="18">
        <v>22.73</v>
      </c>
      <c r="J226" s="18">
        <v>1.08</v>
      </c>
      <c r="K226" s="18">
        <v>0.05</v>
      </c>
      <c r="L226" s="18">
        <v>0.13</v>
      </c>
      <c r="M226" s="18">
        <v>0.44</v>
      </c>
    </row>
    <row r="227" spans="1:13">
      <c r="A227" s="48" t="s">
        <v>412</v>
      </c>
      <c r="B227" s="17" t="s">
        <v>413</v>
      </c>
      <c r="C227" s="21">
        <v>50</v>
      </c>
      <c r="D227" s="18">
        <v>7.5</v>
      </c>
      <c r="E227" s="18">
        <v>6.1</v>
      </c>
      <c r="F227" s="18">
        <v>4</v>
      </c>
      <c r="G227" s="18">
        <v>101.5</v>
      </c>
      <c r="H227" s="18">
        <v>19.100000000000001</v>
      </c>
      <c r="I227" s="18">
        <v>14.21</v>
      </c>
      <c r="J227" s="18">
        <v>0.68</v>
      </c>
      <c r="K227" s="18">
        <v>0.03</v>
      </c>
      <c r="L227" s="18">
        <v>0.08</v>
      </c>
      <c r="M227" s="18">
        <v>0.28000000000000003</v>
      </c>
    </row>
    <row r="228" spans="1:13">
      <c r="A228" s="48" t="s">
        <v>412</v>
      </c>
      <c r="B228" s="17" t="s">
        <v>413</v>
      </c>
      <c r="C228" s="21">
        <v>60</v>
      </c>
      <c r="D228" s="18">
        <v>9</v>
      </c>
      <c r="E228" s="18">
        <v>7.32</v>
      </c>
      <c r="F228" s="18">
        <v>4.8</v>
      </c>
      <c r="G228" s="18">
        <v>121.8</v>
      </c>
      <c r="H228" s="18">
        <v>22.92</v>
      </c>
      <c r="I228" s="18">
        <v>17.05</v>
      </c>
      <c r="J228" s="18">
        <v>0.81</v>
      </c>
      <c r="K228" s="18">
        <v>0.04</v>
      </c>
      <c r="L228" s="18">
        <v>0.1</v>
      </c>
      <c r="M228" s="18">
        <v>0.33</v>
      </c>
    </row>
    <row r="229" spans="1:13">
      <c r="A229" s="48" t="s">
        <v>412</v>
      </c>
      <c r="B229" s="17" t="s">
        <v>413</v>
      </c>
      <c r="C229" s="21">
        <v>70</v>
      </c>
      <c r="D229" s="18">
        <v>10.5</v>
      </c>
      <c r="E229" s="18">
        <v>8.5399999999999991</v>
      </c>
      <c r="F229" s="18">
        <v>5.6</v>
      </c>
      <c r="G229" s="18">
        <v>142.1</v>
      </c>
      <c r="H229" s="18">
        <v>26.74</v>
      </c>
      <c r="I229" s="18">
        <v>19.89</v>
      </c>
      <c r="J229" s="18">
        <v>0.95</v>
      </c>
      <c r="K229" s="18">
        <v>0.04</v>
      </c>
      <c r="L229" s="18">
        <v>0.11</v>
      </c>
      <c r="M229" s="18">
        <v>0.39</v>
      </c>
    </row>
    <row r="230" spans="1:13">
      <c r="A230" s="48" t="s">
        <v>412</v>
      </c>
      <c r="B230" s="17" t="s">
        <v>413</v>
      </c>
      <c r="C230" s="21">
        <v>80</v>
      </c>
      <c r="D230" s="18">
        <v>12</v>
      </c>
      <c r="E230" s="18">
        <v>9.76</v>
      </c>
      <c r="F230" s="18">
        <v>6.4</v>
      </c>
      <c r="G230" s="18">
        <v>162.4</v>
      </c>
      <c r="H230" s="18">
        <v>30.56</v>
      </c>
      <c r="I230" s="18">
        <v>22.73</v>
      </c>
      <c r="J230" s="18">
        <v>1.08</v>
      </c>
      <c r="K230" s="18">
        <v>0.05</v>
      </c>
      <c r="L230" s="18">
        <v>0.13</v>
      </c>
      <c r="M230" s="18">
        <v>0.44</v>
      </c>
    </row>
    <row r="231" spans="1:13">
      <c r="A231" s="48" t="s">
        <v>230</v>
      </c>
      <c r="B231" s="20" t="s">
        <v>48</v>
      </c>
      <c r="C231" s="68" t="s">
        <v>405</v>
      </c>
      <c r="D231" s="18">
        <v>6.83</v>
      </c>
      <c r="E231" s="18">
        <v>8.33</v>
      </c>
      <c r="F231" s="18">
        <v>6.83</v>
      </c>
      <c r="G231" s="18">
        <v>130</v>
      </c>
      <c r="H231" s="18">
        <v>12.98</v>
      </c>
      <c r="I231" s="18">
        <v>14.14</v>
      </c>
      <c r="J231" s="18">
        <v>0.81</v>
      </c>
      <c r="K231" s="18">
        <v>0.04</v>
      </c>
      <c r="L231" s="18">
        <v>0.08</v>
      </c>
      <c r="M231" s="18">
        <v>0.42</v>
      </c>
    </row>
    <row r="232" spans="1:13">
      <c r="A232" s="48" t="s">
        <v>230</v>
      </c>
      <c r="B232" s="20" t="s">
        <v>48</v>
      </c>
      <c r="C232" s="54" t="s">
        <v>414</v>
      </c>
      <c r="D232" s="18">
        <v>8.1999999999999993</v>
      </c>
      <c r="E232" s="18">
        <v>10</v>
      </c>
      <c r="F232" s="18">
        <v>8.1999999999999993</v>
      </c>
      <c r="G232" s="18">
        <v>156</v>
      </c>
      <c r="H232" s="18">
        <v>15.57</v>
      </c>
      <c r="I232" s="18">
        <v>16.97</v>
      </c>
      <c r="J232" s="18">
        <v>0.97</v>
      </c>
      <c r="K232" s="18">
        <v>0.05</v>
      </c>
      <c r="L232" s="18">
        <v>0.1</v>
      </c>
      <c r="M232" s="18">
        <v>0.5</v>
      </c>
    </row>
    <row r="233" spans="1:13" ht="15.75" customHeight="1">
      <c r="A233" s="48" t="s">
        <v>230</v>
      </c>
      <c r="B233" s="20" t="s">
        <v>48</v>
      </c>
      <c r="C233" s="54" t="s">
        <v>231</v>
      </c>
      <c r="D233" s="18">
        <v>9.57</v>
      </c>
      <c r="E233" s="18">
        <v>11.67</v>
      </c>
      <c r="F233" s="18">
        <v>9.57</v>
      </c>
      <c r="G233" s="18">
        <v>182</v>
      </c>
      <c r="H233" s="18">
        <v>18.170000000000002</v>
      </c>
      <c r="I233" s="18">
        <v>19.8</v>
      </c>
      <c r="J233" s="18">
        <v>1.1299999999999999</v>
      </c>
      <c r="K233" s="18">
        <v>0.06</v>
      </c>
      <c r="L233" s="18">
        <v>0.12</v>
      </c>
      <c r="M233" s="18">
        <v>0.57999999999999996</v>
      </c>
    </row>
    <row r="234" spans="1:13">
      <c r="A234" s="48" t="s">
        <v>230</v>
      </c>
      <c r="B234" s="20" t="s">
        <v>48</v>
      </c>
      <c r="C234" s="54" t="s">
        <v>415</v>
      </c>
      <c r="D234" s="18">
        <v>10.93</v>
      </c>
      <c r="E234" s="18">
        <v>13.33</v>
      </c>
      <c r="F234" s="18">
        <v>10.93</v>
      </c>
      <c r="G234" s="18">
        <v>208</v>
      </c>
      <c r="H234" s="18">
        <v>20.76</v>
      </c>
      <c r="I234" s="18">
        <v>22.63</v>
      </c>
      <c r="J234" s="18">
        <v>1.29</v>
      </c>
      <c r="K234" s="18">
        <v>7.0000000000000007E-2</v>
      </c>
      <c r="L234" s="18">
        <v>0.13</v>
      </c>
      <c r="M234" s="18">
        <v>0.67</v>
      </c>
    </row>
    <row r="235" spans="1:13">
      <c r="A235" s="48" t="s">
        <v>317</v>
      </c>
      <c r="B235" s="20" t="s">
        <v>318</v>
      </c>
      <c r="C235" s="54" t="s">
        <v>392</v>
      </c>
      <c r="D235" s="18">
        <v>7.7</v>
      </c>
      <c r="E235" s="18">
        <v>7.6</v>
      </c>
      <c r="F235" s="18">
        <v>6.4</v>
      </c>
      <c r="G235" s="18">
        <v>125</v>
      </c>
      <c r="H235" s="18">
        <v>18.71</v>
      </c>
      <c r="I235" s="18">
        <v>14.04</v>
      </c>
      <c r="J235" s="18">
        <v>0.59</v>
      </c>
      <c r="K235" s="18">
        <v>0.04</v>
      </c>
      <c r="L235" s="18">
        <v>0.08</v>
      </c>
      <c r="M235" s="18">
        <v>7.0000000000000007E-2</v>
      </c>
    </row>
    <row r="236" spans="1:13">
      <c r="A236" s="48" t="s">
        <v>317</v>
      </c>
      <c r="B236" s="20" t="s">
        <v>318</v>
      </c>
      <c r="C236" s="54" t="s">
        <v>393</v>
      </c>
      <c r="D236" s="18">
        <v>9.24</v>
      </c>
      <c r="E236" s="18">
        <v>9.1199999999999992</v>
      </c>
      <c r="F236" s="18">
        <v>7.68</v>
      </c>
      <c r="G236" s="18">
        <v>150</v>
      </c>
      <c r="H236" s="18">
        <v>22.45</v>
      </c>
      <c r="I236" s="18">
        <v>16.850000000000001</v>
      </c>
      <c r="J236" s="18">
        <v>0.71</v>
      </c>
      <c r="K236" s="18">
        <v>0.05</v>
      </c>
      <c r="L236" s="18">
        <v>0.1</v>
      </c>
      <c r="M236" s="18">
        <v>0.08</v>
      </c>
    </row>
    <row r="237" spans="1:13">
      <c r="A237" s="48" t="s">
        <v>317</v>
      </c>
      <c r="B237" s="20" t="s">
        <v>318</v>
      </c>
      <c r="C237" s="54" t="s">
        <v>319</v>
      </c>
      <c r="D237" s="18">
        <v>10.78</v>
      </c>
      <c r="E237" s="18">
        <v>10.64</v>
      </c>
      <c r="F237" s="18">
        <v>8.9600000000000009</v>
      </c>
      <c r="G237" s="18">
        <v>175</v>
      </c>
      <c r="H237" s="18">
        <v>26.19</v>
      </c>
      <c r="I237" s="18">
        <v>19.66</v>
      </c>
      <c r="J237" s="18">
        <v>0.83</v>
      </c>
      <c r="K237" s="18">
        <v>0.06</v>
      </c>
      <c r="L237" s="18">
        <v>0.11</v>
      </c>
      <c r="M237" s="18">
        <v>0.1</v>
      </c>
    </row>
    <row r="238" spans="1:13">
      <c r="A238" s="48" t="s">
        <v>317</v>
      </c>
      <c r="B238" s="20" t="s">
        <v>318</v>
      </c>
      <c r="C238" s="54" t="s">
        <v>416</v>
      </c>
      <c r="D238" s="18">
        <v>12.32</v>
      </c>
      <c r="E238" s="18">
        <v>12.16</v>
      </c>
      <c r="F238" s="18">
        <v>10.24</v>
      </c>
      <c r="G238" s="18">
        <v>200</v>
      </c>
      <c r="H238" s="18">
        <v>29.94</v>
      </c>
      <c r="I238" s="18">
        <v>22.46</v>
      </c>
      <c r="J238" s="18">
        <v>0.94</v>
      </c>
      <c r="K238" s="18">
        <v>0.06</v>
      </c>
      <c r="L238" s="18">
        <v>0.13</v>
      </c>
      <c r="M238" s="18">
        <v>0.11</v>
      </c>
    </row>
    <row r="239" spans="1:13">
      <c r="A239" s="48" t="s">
        <v>266</v>
      </c>
      <c r="B239" s="20" t="s">
        <v>267</v>
      </c>
      <c r="C239" s="54" t="s">
        <v>392</v>
      </c>
      <c r="D239" s="18">
        <v>6.83</v>
      </c>
      <c r="E239" s="18">
        <v>10.75</v>
      </c>
      <c r="F239" s="18">
        <v>8.42</v>
      </c>
      <c r="G239" s="18">
        <v>158.33000000000001</v>
      </c>
      <c r="H239" s="18">
        <v>17.62</v>
      </c>
      <c r="I239" s="18">
        <v>14.33</v>
      </c>
      <c r="J239" s="18">
        <v>0.62</v>
      </c>
      <c r="K239" s="18">
        <v>0.03</v>
      </c>
      <c r="L239" s="18">
        <v>0.06</v>
      </c>
      <c r="M239" s="18">
        <v>0.68</v>
      </c>
    </row>
    <row r="240" spans="1:13">
      <c r="A240" s="48" t="s">
        <v>266</v>
      </c>
      <c r="B240" s="20" t="s">
        <v>267</v>
      </c>
      <c r="C240" s="54" t="s">
        <v>393</v>
      </c>
      <c r="D240" s="18">
        <v>8.1999999999999993</v>
      </c>
      <c r="E240" s="18">
        <v>12.9</v>
      </c>
      <c r="F240" s="18">
        <v>10.1</v>
      </c>
      <c r="G240" s="18">
        <v>190</v>
      </c>
      <c r="H240" s="18">
        <v>21.14</v>
      </c>
      <c r="I240" s="18">
        <v>17.2</v>
      </c>
      <c r="J240" s="18">
        <v>0.74</v>
      </c>
      <c r="K240" s="18">
        <v>0.04</v>
      </c>
      <c r="L240" s="18">
        <v>7.0000000000000007E-2</v>
      </c>
      <c r="M240" s="18">
        <v>0.81</v>
      </c>
    </row>
    <row r="241" spans="1:13">
      <c r="A241" s="48" t="s">
        <v>266</v>
      </c>
      <c r="B241" s="20" t="s">
        <v>267</v>
      </c>
      <c r="C241" s="54" t="s">
        <v>268</v>
      </c>
      <c r="D241" s="18">
        <v>9.57</v>
      </c>
      <c r="E241" s="18">
        <v>15.05</v>
      </c>
      <c r="F241" s="18">
        <v>11.78</v>
      </c>
      <c r="G241" s="18">
        <v>221.67</v>
      </c>
      <c r="H241" s="18">
        <v>24.66</v>
      </c>
      <c r="I241" s="18">
        <v>20.07</v>
      </c>
      <c r="J241" s="18">
        <v>0.86</v>
      </c>
      <c r="K241" s="18">
        <v>0.05</v>
      </c>
      <c r="L241" s="18">
        <v>0.08</v>
      </c>
      <c r="M241" s="18">
        <v>0.95</v>
      </c>
    </row>
    <row r="242" spans="1:13">
      <c r="A242" s="48" t="s">
        <v>266</v>
      </c>
      <c r="B242" s="20" t="s">
        <v>267</v>
      </c>
      <c r="C242" s="54" t="s">
        <v>417</v>
      </c>
      <c r="D242" s="18">
        <v>10.93</v>
      </c>
      <c r="E242" s="18">
        <v>17.2</v>
      </c>
      <c r="F242" s="18">
        <v>13.47</v>
      </c>
      <c r="G242" s="18">
        <v>253.33</v>
      </c>
      <c r="H242" s="18">
        <v>28.19</v>
      </c>
      <c r="I242" s="18">
        <v>22.93</v>
      </c>
      <c r="J242" s="18">
        <v>0.99</v>
      </c>
      <c r="K242" s="18">
        <v>0.05</v>
      </c>
      <c r="L242" s="18">
        <v>0.09</v>
      </c>
      <c r="M242" s="18">
        <v>1.08</v>
      </c>
    </row>
    <row r="243" spans="1:13">
      <c r="A243" s="48" t="s">
        <v>418</v>
      </c>
      <c r="B243" s="20" t="s">
        <v>419</v>
      </c>
      <c r="C243" s="54" t="s">
        <v>401</v>
      </c>
      <c r="D243" s="18">
        <v>7.5</v>
      </c>
      <c r="E243" s="18">
        <v>12.3</v>
      </c>
      <c r="F243" s="18">
        <v>11.1</v>
      </c>
      <c r="G243" s="18">
        <v>185</v>
      </c>
      <c r="H243" s="18">
        <v>20.84</v>
      </c>
      <c r="I243" s="18">
        <v>20.13</v>
      </c>
      <c r="J243" s="18">
        <v>0.86</v>
      </c>
      <c r="K243" s="18">
        <v>0.04</v>
      </c>
      <c r="L243" s="18">
        <v>7.0000000000000007E-2</v>
      </c>
      <c r="M243" s="18">
        <v>1.96</v>
      </c>
    </row>
    <row r="244" spans="1:13">
      <c r="A244" s="48" t="s">
        <v>418</v>
      </c>
      <c r="B244" s="20" t="s">
        <v>419</v>
      </c>
      <c r="C244" s="54" t="s">
        <v>420</v>
      </c>
      <c r="D244" s="18">
        <v>9</v>
      </c>
      <c r="E244" s="18">
        <v>14.76</v>
      </c>
      <c r="F244" s="18">
        <v>13.32</v>
      </c>
      <c r="G244" s="18">
        <v>222</v>
      </c>
      <c r="H244" s="18">
        <v>25.01</v>
      </c>
      <c r="I244" s="18">
        <v>24.16</v>
      </c>
      <c r="J244" s="18">
        <v>1.03</v>
      </c>
      <c r="K244" s="18">
        <v>0.05</v>
      </c>
      <c r="L244" s="18">
        <v>0.08</v>
      </c>
      <c r="M244" s="18">
        <v>2.35</v>
      </c>
    </row>
    <row r="245" spans="1:13">
      <c r="A245" s="48" t="s">
        <v>418</v>
      </c>
      <c r="B245" s="20" t="s">
        <v>419</v>
      </c>
      <c r="C245" s="54" t="s">
        <v>421</v>
      </c>
      <c r="D245" s="18">
        <v>10.5</v>
      </c>
      <c r="E245" s="18">
        <v>17.22</v>
      </c>
      <c r="F245" s="18">
        <v>15.54</v>
      </c>
      <c r="G245" s="18">
        <v>259</v>
      </c>
      <c r="H245" s="18">
        <v>29.18</v>
      </c>
      <c r="I245" s="18">
        <v>28.18</v>
      </c>
      <c r="J245" s="18">
        <v>1.2</v>
      </c>
      <c r="K245" s="18">
        <v>0.06</v>
      </c>
      <c r="L245" s="18">
        <v>0.1</v>
      </c>
      <c r="M245" s="18">
        <v>2.74</v>
      </c>
    </row>
    <row r="246" spans="1:13">
      <c r="A246" s="48" t="s">
        <v>418</v>
      </c>
      <c r="B246" s="20" t="s">
        <v>419</v>
      </c>
      <c r="C246" s="54" t="s">
        <v>422</v>
      </c>
      <c r="D246" s="18">
        <v>12</v>
      </c>
      <c r="E246" s="18">
        <v>19.68</v>
      </c>
      <c r="F246" s="18">
        <v>17.760000000000002</v>
      </c>
      <c r="G246" s="18">
        <v>296</v>
      </c>
      <c r="H246" s="18">
        <v>33.340000000000003</v>
      </c>
      <c r="I246" s="18">
        <v>32.21</v>
      </c>
      <c r="J246" s="18">
        <v>1.38</v>
      </c>
      <c r="K246" s="18">
        <v>0.06</v>
      </c>
      <c r="L246" s="18">
        <v>0.11</v>
      </c>
      <c r="M246" s="18">
        <v>3.14</v>
      </c>
    </row>
    <row r="247" spans="1:13">
      <c r="A247" s="48" t="s">
        <v>423</v>
      </c>
      <c r="B247" s="20" t="s">
        <v>58</v>
      </c>
      <c r="C247" s="54" t="s">
        <v>392</v>
      </c>
      <c r="D247" s="18">
        <v>7.1</v>
      </c>
      <c r="E247" s="18">
        <v>5.8</v>
      </c>
      <c r="F247" s="18">
        <v>6</v>
      </c>
      <c r="G247" s="18">
        <v>104</v>
      </c>
      <c r="H247" s="18">
        <v>21.67</v>
      </c>
      <c r="I247" s="18">
        <v>14.79</v>
      </c>
      <c r="J247" s="18">
        <v>0.67</v>
      </c>
      <c r="K247" s="18">
        <v>0.04</v>
      </c>
      <c r="L247" s="18">
        <v>7.0000000000000007E-2</v>
      </c>
      <c r="M247" s="18">
        <v>1.8</v>
      </c>
    </row>
    <row r="248" spans="1:13">
      <c r="A248" s="48" t="s">
        <v>423</v>
      </c>
      <c r="B248" s="20" t="s">
        <v>58</v>
      </c>
      <c r="C248" s="54" t="s">
        <v>410</v>
      </c>
      <c r="D248" s="18">
        <v>8.52</v>
      </c>
      <c r="E248" s="18">
        <v>6.96</v>
      </c>
      <c r="F248" s="18">
        <v>7.2</v>
      </c>
      <c r="G248" s="18">
        <v>124.8</v>
      </c>
      <c r="H248" s="18">
        <v>26</v>
      </c>
      <c r="I248" s="18">
        <v>17.75</v>
      </c>
      <c r="J248" s="18">
        <v>0.8</v>
      </c>
      <c r="K248" s="18">
        <v>0.05</v>
      </c>
      <c r="L248" s="18">
        <v>0.08</v>
      </c>
      <c r="M248" s="18">
        <v>2.16</v>
      </c>
    </row>
    <row r="249" spans="1:13">
      <c r="A249" s="48" t="s">
        <v>423</v>
      </c>
      <c r="B249" s="20" t="s">
        <v>58</v>
      </c>
      <c r="C249" s="54" t="s">
        <v>319</v>
      </c>
      <c r="D249" s="18">
        <v>9.94</v>
      </c>
      <c r="E249" s="18">
        <v>8.1199999999999992</v>
      </c>
      <c r="F249" s="18">
        <v>8.4</v>
      </c>
      <c r="G249" s="18">
        <v>145.6</v>
      </c>
      <c r="H249" s="18">
        <v>30.34</v>
      </c>
      <c r="I249" s="18">
        <v>20.71</v>
      </c>
      <c r="J249" s="18">
        <v>0.94</v>
      </c>
      <c r="K249" s="18">
        <v>0.06</v>
      </c>
      <c r="L249" s="18">
        <v>0.1</v>
      </c>
      <c r="M249" s="18">
        <v>2.52</v>
      </c>
    </row>
    <row r="250" spans="1:13">
      <c r="A250" s="48" t="s">
        <v>423</v>
      </c>
      <c r="B250" s="20" t="s">
        <v>58</v>
      </c>
      <c r="C250" s="54" t="s">
        <v>411</v>
      </c>
      <c r="D250" s="18">
        <v>11.36</v>
      </c>
      <c r="E250" s="18">
        <v>9.2799999999999994</v>
      </c>
      <c r="F250" s="18">
        <v>9.6</v>
      </c>
      <c r="G250" s="18">
        <v>166.4</v>
      </c>
      <c r="H250" s="18">
        <v>34.67</v>
      </c>
      <c r="I250" s="18">
        <v>23.66</v>
      </c>
      <c r="J250" s="18">
        <v>1.07</v>
      </c>
      <c r="K250" s="18">
        <v>0.06</v>
      </c>
      <c r="L250" s="18">
        <v>0.11</v>
      </c>
      <c r="M250" s="18">
        <v>2.88</v>
      </c>
    </row>
    <row r="251" spans="1:13">
      <c r="A251" s="48" t="s">
        <v>424</v>
      </c>
      <c r="B251" s="20" t="s">
        <v>425</v>
      </c>
      <c r="C251" s="54" t="s">
        <v>392</v>
      </c>
      <c r="D251" s="18">
        <v>5.7</v>
      </c>
      <c r="E251" s="18">
        <v>7.9</v>
      </c>
      <c r="F251" s="18">
        <v>6.4</v>
      </c>
      <c r="G251" s="18">
        <v>120</v>
      </c>
      <c r="H251" s="18">
        <v>7.13</v>
      </c>
      <c r="I251" s="18">
        <v>10.67</v>
      </c>
      <c r="J251" s="18">
        <v>0.46</v>
      </c>
      <c r="K251" s="18">
        <v>0.02</v>
      </c>
      <c r="L251" s="18">
        <v>0.03</v>
      </c>
      <c r="M251" s="18">
        <v>0.25</v>
      </c>
    </row>
    <row r="252" spans="1:13">
      <c r="A252" s="48" t="s">
        <v>424</v>
      </c>
      <c r="B252" s="20" t="s">
        <v>425</v>
      </c>
      <c r="C252" s="54" t="s">
        <v>410</v>
      </c>
      <c r="D252" s="18">
        <v>6.84</v>
      </c>
      <c r="E252" s="18">
        <v>9.48</v>
      </c>
      <c r="F252" s="18">
        <v>7.68</v>
      </c>
      <c r="G252" s="18">
        <v>144</v>
      </c>
      <c r="H252" s="18">
        <v>8.56</v>
      </c>
      <c r="I252" s="18">
        <v>12.8</v>
      </c>
      <c r="J252" s="18">
        <v>0.55000000000000004</v>
      </c>
      <c r="K252" s="18">
        <v>0.02</v>
      </c>
      <c r="L252" s="18">
        <v>0.04</v>
      </c>
      <c r="M252" s="18">
        <v>0.3</v>
      </c>
    </row>
    <row r="253" spans="1:13">
      <c r="A253" s="48" t="s">
        <v>424</v>
      </c>
      <c r="B253" s="20" t="s">
        <v>425</v>
      </c>
      <c r="C253" s="54" t="s">
        <v>319</v>
      </c>
      <c r="D253" s="18">
        <v>7.98</v>
      </c>
      <c r="E253" s="18">
        <v>11.06</v>
      </c>
      <c r="F253" s="18">
        <v>8.9600000000000009</v>
      </c>
      <c r="G253" s="18">
        <v>168</v>
      </c>
      <c r="H253" s="18">
        <v>9.98</v>
      </c>
      <c r="I253" s="18">
        <v>14.94</v>
      </c>
      <c r="J253" s="18">
        <v>0.64</v>
      </c>
      <c r="K253" s="18">
        <v>0.03</v>
      </c>
      <c r="L253" s="18">
        <v>0.04</v>
      </c>
      <c r="M253" s="18">
        <v>0.35</v>
      </c>
    </row>
    <row r="254" spans="1:13">
      <c r="A254" s="48" t="s">
        <v>424</v>
      </c>
      <c r="B254" s="20" t="s">
        <v>425</v>
      </c>
      <c r="C254" s="54" t="s">
        <v>411</v>
      </c>
      <c r="D254" s="18">
        <v>9.1199999999999992</v>
      </c>
      <c r="E254" s="18">
        <v>12.64</v>
      </c>
      <c r="F254" s="18">
        <v>10.24</v>
      </c>
      <c r="G254" s="18">
        <v>192</v>
      </c>
      <c r="H254" s="18">
        <v>11.41</v>
      </c>
      <c r="I254" s="18">
        <v>17.07</v>
      </c>
      <c r="J254" s="18">
        <v>0.74</v>
      </c>
      <c r="K254" s="18">
        <v>0.03</v>
      </c>
      <c r="L254" s="18">
        <v>0.05</v>
      </c>
      <c r="M254" s="18">
        <v>0.4</v>
      </c>
    </row>
    <row r="255" spans="1:13">
      <c r="A255" s="48" t="s">
        <v>426</v>
      </c>
      <c r="B255" s="20" t="s">
        <v>427</v>
      </c>
      <c r="C255" s="54" t="s">
        <v>428</v>
      </c>
      <c r="D255" s="18">
        <v>16.64</v>
      </c>
      <c r="E255" s="18">
        <v>16.16</v>
      </c>
      <c r="F255" s="18">
        <v>24.64</v>
      </c>
      <c r="G255" s="18">
        <v>313.60000000000002</v>
      </c>
      <c r="H255" s="18">
        <v>13.06</v>
      </c>
      <c r="I255" s="18">
        <v>35.14</v>
      </c>
      <c r="J255" s="18">
        <v>2.34</v>
      </c>
      <c r="K255" s="18">
        <v>0.05</v>
      </c>
      <c r="L255" s="18">
        <v>0.1</v>
      </c>
      <c r="M255" s="18">
        <v>0.42</v>
      </c>
    </row>
    <row r="256" spans="1:13">
      <c r="A256" s="48" t="s">
        <v>426</v>
      </c>
      <c r="B256" s="20" t="s">
        <v>427</v>
      </c>
      <c r="C256" s="54" t="s">
        <v>429</v>
      </c>
      <c r="D256" s="18">
        <v>20.8</v>
      </c>
      <c r="E256" s="18">
        <v>20.2</v>
      </c>
      <c r="F256" s="18">
        <v>30.8</v>
      </c>
      <c r="G256" s="18">
        <v>392</v>
      </c>
      <c r="H256" s="18">
        <v>16.32</v>
      </c>
      <c r="I256" s="18">
        <v>43.93</v>
      </c>
      <c r="J256" s="18">
        <v>2.93</v>
      </c>
      <c r="K256" s="18">
        <v>0.06</v>
      </c>
      <c r="L256" s="18">
        <v>0.13</v>
      </c>
      <c r="M256" s="18">
        <v>0.52</v>
      </c>
    </row>
    <row r="257" spans="1:13">
      <c r="A257" s="48" t="s">
        <v>430</v>
      </c>
      <c r="B257" s="20" t="s">
        <v>431</v>
      </c>
      <c r="C257" s="54" t="s">
        <v>315</v>
      </c>
      <c r="D257" s="18">
        <v>12.5</v>
      </c>
      <c r="E257" s="18">
        <v>10.5</v>
      </c>
      <c r="F257" s="18">
        <v>0.2</v>
      </c>
      <c r="G257" s="18">
        <v>145</v>
      </c>
      <c r="H257" s="18">
        <v>10.27</v>
      </c>
      <c r="I257" s="18">
        <v>10.49</v>
      </c>
      <c r="J257" s="18">
        <v>0.99</v>
      </c>
      <c r="K257" s="18">
        <v>0.03</v>
      </c>
      <c r="L257" s="18">
        <v>7.0000000000000007E-2</v>
      </c>
      <c r="M257" s="18">
        <v>0.48</v>
      </c>
    </row>
    <row r="258" spans="1:13">
      <c r="A258" s="48" t="s">
        <v>430</v>
      </c>
      <c r="B258" s="20" t="s">
        <v>431</v>
      </c>
      <c r="C258" s="54" t="s">
        <v>196</v>
      </c>
      <c r="D258" s="18">
        <v>15</v>
      </c>
      <c r="E258" s="18">
        <v>12.6</v>
      </c>
      <c r="F258" s="18">
        <v>0.24</v>
      </c>
      <c r="G258" s="18">
        <v>174</v>
      </c>
      <c r="H258" s="18">
        <v>12.32</v>
      </c>
      <c r="I258" s="18">
        <v>12.59</v>
      </c>
      <c r="J258" s="18">
        <v>1.19</v>
      </c>
      <c r="K258" s="18">
        <v>0.04</v>
      </c>
      <c r="L258" s="18">
        <v>0.08</v>
      </c>
      <c r="M258" s="18">
        <v>0.57999999999999996</v>
      </c>
    </row>
    <row r="259" spans="1:13">
      <c r="A259" s="48" t="s">
        <v>430</v>
      </c>
      <c r="B259" s="20" t="s">
        <v>431</v>
      </c>
      <c r="C259" s="54" t="s">
        <v>250</v>
      </c>
      <c r="D259" s="18">
        <v>17.5</v>
      </c>
      <c r="E259" s="18">
        <v>14.7</v>
      </c>
      <c r="F259" s="18">
        <v>0.28000000000000003</v>
      </c>
      <c r="G259" s="18">
        <v>203</v>
      </c>
      <c r="H259" s="18">
        <v>14.38</v>
      </c>
      <c r="I259" s="18">
        <v>14.69</v>
      </c>
      <c r="J259" s="18">
        <v>1.39</v>
      </c>
      <c r="K259" s="18">
        <v>0.04</v>
      </c>
      <c r="L259" s="18">
        <v>0.1</v>
      </c>
      <c r="M259" s="18">
        <v>0.67</v>
      </c>
    </row>
    <row r="260" spans="1:13">
      <c r="A260" s="48" t="s">
        <v>430</v>
      </c>
      <c r="B260" s="20" t="s">
        <v>431</v>
      </c>
      <c r="C260" s="54" t="s">
        <v>385</v>
      </c>
      <c r="D260" s="18">
        <v>20</v>
      </c>
      <c r="E260" s="18">
        <v>16.8</v>
      </c>
      <c r="F260" s="18">
        <v>0.32</v>
      </c>
      <c r="G260" s="18">
        <v>232</v>
      </c>
      <c r="H260" s="18">
        <v>16.43</v>
      </c>
      <c r="I260" s="18">
        <v>16.78</v>
      </c>
      <c r="J260" s="18">
        <v>1.58</v>
      </c>
      <c r="K260" s="18">
        <v>0.05</v>
      </c>
      <c r="L260" s="18">
        <v>0.11</v>
      </c>
      <c r="M260" s="18">
        <v>0.77</v>
      </c>
    </row>
    <row r="261" spans="1:13">
      <c r="A261" s="48" t="s">
        <v>201</v>
      </c>
      <c r="B261" s="20" t="s">
        <v>202</v>
      </c>
      <c r="C261" s="54" t="s">
        <v>388</v>
      </c>
      <c r="D261" s="18">
        <v>7.5</v>
      </c>
      <c r="E261" s="18">
        <v>10.6</v>
      </c>
      <c r="F261" s="18">
        <v>7.6</v>
      </c>
      <c r="G261" s="18">
        <v>157</v>
      </c>
      <c r="H261" s="18">
        <v>10.93</v>
      </c>
      <c r="I261" s="18">
        <v>11.26</v>
      </c>
      <c r="J261" s="18">
        <v>0.89</v>
      </c>
      <c r="K261" s="18">
        <v>0.04</v>
      </c>
      <c r="L261" s="18">
        <v>0.05</v>
      </c>
      <c r="M261" s="18">
        <v>0.2</v>
      </c>
    </row>
    <row r="262" spans="1:13">
      <c r="A262" s="48" t="s">
        <v>201</v>
      </c>
      <c r="B262" s="20" t="s">
        <v>202</v>
      </c>
      <c r="C262" s="54" t="s">
        <v>389</v>
      </c>
      <c r="D262" s="18">
        <v>9</v>
      </c>
      <c r="E262" s="18">
        <v>12.72</v>
      </c>
      <c r="F262" s="18">
        <v>9.1199999999999992</v>
      </c>
      <c r="G262" s="18">
        <v>188.4</v>
      </c>
      <c r="H262" s="18">
        <v>13.12</v>
      </c>
      <c r="I262" s="18">
        <v>13.51</v>
      </c>
      <c r="J262" s="18">
        <v>1.07</v>
      </c>
      <c r="K262" s="18">
        <v>0.05</v>
      </c>
      <c r="L262" s="18">
        <v>0.06</v>
      </c>
      <c r="M262" s="18">
        <v>0.24</v>
      </c>
    </row>
    <row r="263" spans="1:13">
      <c r="A263" s="48" t="s">
        <v>201</v>
      </c>
      <c r="B263" s="20" t="s">
        <v>202</v>
      </c>
      <c r="C263" s="54" t="s">
        <v>203</v>
      </c>
      <c r="D263" s="18">
        <v>10.5</v>
      </c>
      <c r="E263" s="18">
        <v>14.84</v>
      </c>
      <c r="F263" s="18">
        <v>10.64</v>
      </c>
      <c r="G263" s="18">
        <v>219.8</v>
      </c>
      <c r="H263" s="18">
        <v>15.3</v>
      </c>
      <c r="I263" s="18">
        <v>15.76</v>
      </c>
      <c r="J263" s="18">
        <v>1.25</v>
      </c>
      <c r="K263" s="18">
        <v>0.06</v>
      </c>
      <c r="L263" s="18">
        <v>7.0000000000000007E-2</v>
      </c>
      <c r="M263" s="18">
        <v>0.28000000000000003</v>
      </c>
    </row>
    <row r="264" spans="1:13">
      <c r="A264" s="48" t="s">
        <v>201</v>
      </c>
      <c r="B264" s="20" t="s">
        <v>202</v>
      </c>
      <c r="C264" s="54" t="s">
        <v>390</v>
      </c>
      <c r="D264" s="18">
        <v>12</v>
      </c>
      <c r="E264" s="18">
        <v>16.96</v>
      </c>
      <c r="F264" s="18">
        <v>12.16</v>
      </c>
      <c r="G264" s="18">
        <v>251.2</v>
      </c>
      <c r="H264" s="18">
        <v>17.489999999999998</v>
      </c>
      <c r="I264" s="18">
        <v>18.02</v>
      </c>
      <c r="J264" s="18">
        <v>1.42</v>
      </c>
      <c r="K264" s="18">
        <v>0.06</v>
      </c>
      <c r="L264" s="18">
        <v>0.08</v>
      </c>
      <c r="M264" s="18">
        <v>0.32</v>
      </c>
    </row>
    <row r="265" spans="1:13">
      <c r="A265" s="48" t="s">
        <v>432</v>
      </c>
      <c r="B265" s="20" t="s">
        <v>433</v>
      </c>
      <c r="C265" s="54" t="s">
        <v>434</v>
      </c>
      <c r="D265" s="18">
        <v>13.1</v>
      </c>
      <c r="E265" s="18">
        <v>7.3</v>
      </c>
      <c r="F265" s="18">
        <v>15</v>
      </c>
      <c r="G265" s="18">
        <v>178.6</v>
      </c>
      <c r="H265" s="18">
        <v>88</v>
      </c>
      <c r="I265" s="18">
        <v>56</v>
      </c>
      <c r="J265" s="18">
        <v>1.48</v>
      </c>
      <c r="K265" s="18">
        <v>0.1</v>
      </c>
      <c r="L265" s="18">
        <v>0.1</v>
      </c>
      <c r="M265" s="18">
        <v>7.23</v>
      </c>
    </row>
    <row r="266" spans="1:13">
      <c r="A266" s="48" t="s">
        <v>432</v>
      </c>
      <c r="B266" s="20" t="s">
        <v>433</v>
      </c>
      <c r="C266" s="54" t="s">
        <v>200</v>
      </c>
      <c r="D266" s="18">
        <v>16.399999999999999</v>
      </c>
      <c r="E266" s="18">
        <v>9.1</v>
      </c>
      <c r="F266" s="18">
        <v>19</v>
      </c>
      <c r="G266" s="18">
        <v>223.3</v>
      </c>
      <c r="H266" s="18">
        <v>110</v>
      </c>
      <c r="I266" s="18">
        <v>70</v>
      </c>
      <c r="J266" s="18">
        <v>1.85</v>
      </c>
      <c r="K266" s="18">
        <v>0.12</v>
      </c>
      <c r="L266" s="18">
        <v>0.13</v>
      </c>
      <c r="M266" s="18">
        <v>9.0399999999999991</v>
      </c>
    </row>
    <row r="267" spans="1:13">
      <c r="A267" s="48" t="s">
        <v>294</v>
      </c>
      <c r="B267" s="20" t="s">
        <v>295</v>
      </c>
      <c r="C267" s="54" t="s">
        <v>435</v>
      </c>
      <c r="D267" s="18">
        <v>14.2</v>
      </c>
      <c r="E267" s="18">
        <v>18.399999999999999</v>
      </c>
      <c r="F267" s="18">
        <v>23.7</v>
      </c>
      <c r="G267" s="18">
        <v>320</v>
      </c>
      <c r="H267" s="18">
        <v>15.24</v>
      </c>
      <c r="I267" s="18">
        <v>27.63</v>
      </c>
      <c r="J267" s="18">
        <v>1.28</v>
      </c>
      <c r="K267" s="18">
        <v>0.05</v>
      </c>
      <c r="L267" s="18">
        <v>7.0000000000000007E-2</v>
      </c>
      <c r="M267" s="18">
        <v>0.5</v>
      </c>
    </row>
    <row r="268" spans="1:13">
      <c r="A268" s="48" t="s">
        <v>294</v>
      </c>
      <c r="B268" s="20" t="s">
        <v>295</v>
      </c>
      <c r="C268" s="54" t="s">
        <v>436</v>
      </c>
      <c r="D268" s="18">
        <v>18.2</v>
      </c>
      <c r="E268" s="18">
        <v>23.4</v>
      </c>
      <c r="F268" s="18">
        <v>31</v>
      </c>
      <c r="G268" s="18">
        <v>410</v>
      </c>
      <c r="H268" s="18">
        <v>19.59</v>
      </c>
      <c r="I268" s="18">
        <v>35.82</v>
      </c>
      <c r="J268" s="18">
        <v>1.65</v>
      </c>
      <c r="K268" s="18">
        <v>0.06</v>
      </c>
      <c r="L268" s="18">
        <v>0.1</v>
      </c>
      <c r="M268" s="18">
        <v>0.63</v>
      </c>
    </row>
    <row r="269" spans="1:13">
      <c r="A269" s="48" t="s">
        <v>294</v>
      </c>
      <c r="B269" s="20" t="s">
        <v>295</v>
      </c>
      <c r="C269" s="54" t="s">
        <v>296</v>
      </c>
      <c r="D269" s="18">
        <v>21</v>
      </c>
      <c r="E269" s="18">
        <v>27</v>
      </c>
      <c r="F269" s="18">
        <v>35.799999999999997</v>
      </c>
      <c r="G269" s="18">
        <v>473</v>
      </c>
      <c r="H269" s="18">
        <v>22.6</v>
      </c>
      <c r="I269" s="18">
        <v>41.33</v>
      </c>
      <c r="J269" s="18">
        <v>1.9</v>
      </c>
      <c r="K269" s="18">
        <v>7.0000000000000007E-2</v>
      </c>
      <c r="L269" s="18">
        <v>0.11</v>
      </c>
      <c r="M269" s="18">
        <v>0.73</v>
      </c>
    </row>
    <row r="270" spans="1:13">
      <c r="A270" s="48" t="s">
        <v>437</v>
      </c>
      <c r="B270" s="20" t="s">
        <v>438</v>
      </c>
      <c r="C270" s="54" t="s">
        <v>405</v>
      </c>
      <c r="D270" s="18">
        <v>15.2</v>
      </c>
      <c r="E270" s="18">
        <v>18.399999999999999</v>
      </c>
      <c r="F270" s="18">
        <v>1.5</v>
      </c>
      <c r="G270" s="18">
        <v>233</v>
      </c>
      <c r="H270" s="18">
        <v>25.15</v>
      </c>
      <c r="I270" s="18">
        <v>12.68</v>
      </c>
      <c r="J270" s="18">
        <v>1.23</v>
      </c>
      <c r="K270" s="18">
        <v>0.03</v>
      </c>
      <c r="L270" s="18">
        <v>0.11</v>
      </c>
      <c r="M270" s="18">
        <v>0.21</v>
      </c>
    </row>
    <row r="271" spans="1:13">
      <c r="A271" s="48" t="s">
        <v>437</v>
      </c>
      <c r="B271" s="20" t="s">
        <v>438</v>
      </c>
      <c r="C271" s="54" t="s">
        <v>406</v>
      </c>
      <c r="D271" s="18">
        <v>18.2</v>
      </c>
      <c r="E271" s="18">
        <v>22.1</v>
      </c>
      <c r="F271" s="18">
        <v>1.8</v>
      </c>
      <c r="G271" s="18">
        <v>280</v>
      </c>
      <c r="H271" s="18">
        <v>30.18</v>
      </c>
      <c r="I271" s="18">
        <v>15.22</v>
      </c>
      <c r="J271" s="18">
        <v>1.48</v>
      </c>
      <c r="K271" s="18">
        <v>0.04</v>
      </c>
      <c r="L271" s="18">
        <v>0.13</v>
      </c>
      <c r="M271" s="18">
        <v>0.25</v>
      </c>
    </row>
    <row r="272" spans="1:13">
      <c r="A272" s="48" t="s">
        <v>437</v>
      </c>
      <c r="B272" s="20" t="s">
        <v>438</v>
      </c>
      <c r="C272" s="54" t="s">
        <v>303</v>
      </c>
      <c r="D272" s="18">
        <v>21.3</v>
      </c>
      <c r="E272" s="18">
        <v>25.8</v>
      </c>
      <c r="F272" s="18">
        <v>2.1</v>
      </c>
      <c r="G272" s="18">
        <v>326</v>
      </c>
      <c r="H272" s="18">
        <v>35.200000000000003</v>
      </c>
      <c r="I272" s="18">
        <v>17.760000000000002</v>
      </c>
      <c r="J272" s="18">
        <v>1.72</v>
      </c>
      <c r="K272" s="18">
        <v>0.05</v>
      </c>
      <c r="L272" s="18">
        <v>0.16</v>
      </c>
      <c r="M272" s="18">
        <v>0.3</v>
      </c>
    </row>
    <row r="273" spans="1:13">
      <c r="A273" s="48" t="s">
        <v>437</v>
      </c>
      <c r="B273" s="20" t="s">
        <v>438</v>
      </c>
      <c r="C273" s="54" t="s">
        <v>407</v>
      </c>
      <c r="D273" s="18">
        <v>24.3</v>
      </c>
      <c r="E273" s="18">
        <v>29.5</v>
      </c>
      <c r="F273" s="18">
        <v>2.4</v>
      </c>
      <c r="G273" s="18">
        <v>373</v>
      </c>
      <c r="H273" s="18">
        <v>40.229999999999997</v>
      </c>
      <c r="I273" s="18">
        <v>20.3</v>
      </c>
      <c r="J273" s="18">
        <v>1.97</v>
      </c>
      <c r="K273" s="18">
        <v>0.06</v>
      </c>
      <c r="L273" s="18">
        <v>1.18</v>
      </c>
      <c r="M273" s="18">
        <v>0.34</v>
      </c>
    </row>
    <row r="274" spans="1:13">
      <c r="A274" s="48" t="s">
        <v>245</v>
      </c>
      <c r="B274" s="20" t="s">
        <v>246</v>
      </c>
      <c r="C274" s="54" t="s">
        <v>439</v>
      </c>
      <c r="D274" s="18">
        <v>2.42</v>
      </c>
      <c r="E274" s="18">
        <v>3.59</v>
      </c>
      <c r="F274" s="18">
        <v>10.34</v>
      </c>
      <c r="G274" s="18">
        <v>82.87</v>
      </c>
      <c r="H274" s="18">
        <v>56.43</v>
      </c>
      <c r="I274" s="18">
        <v>21.63</v>
      </c>
      <c r="J274" s="18">
        <v>0.83</v>
      </c>
      <c r="K274" s="18">
        <v>0.04</v>
      </c>
      <c r="L274" s="18">
        <v>0.04</v>
      </c>
      <c r="M274" s="18">
        <v>18.11</v>
      </c>
    </row>
    <row r="275" spans="1:13">
      <c r="A275" s="48" t="s">
        <v>245</v>
      </c>
      <c r="B275" s="20" t="s">
        <v>246</v>
      </c>
      <c r="C275" s="54" t="s">
        <v>434</v>
      </c>
      <c r="D275" s="18">
        <v>2.64</v>
      </c>
      <c r="E275" s="18">
        <v>3.92</v>
      </c>
      <c r="F275" s="18">
        <v>11.28</v>
      </c>
      <c r="G275" s="18">
        <v>90.4</v>
      </c>
      <c r="H275" s="18">
        <v>61.56</v>
      </c>
      <c r="I275" s="18">
        <v>23.6</v>
      </c>
      <c r="J275" s="18">
        <v>0.9</v>
      </c>
      <c r="K275" s="18">
        <v>0.04</v>
      </c>
      <c r="L275" s="18">
        <v>0.05</v>
      </c>
      <c r="M275" s="18">
        <v>19.760000000000002</v>
      </c>
    </row>
    <row r="276" spans="1:13">
      <c r="A276" s="48" t="s">
        <v>245</v>
      </c>
      <c r="B276" s="20" t="s">
        <v>246</v>
      </c>
      <c r="C276" s="54" t="s">
        <v>247</v>
      </c>
      <c r="D276" s="18">
        <v>2.86</v>
      </c>
      <c r="E276" s="18">
        <v>4.25</v>
      </c>
      <c r="F276" s="18">
        <v>12.22</v>
      </c>
      <c r="G276" s="18">
        <v>97.93</v>
      </c>
      <c r="H276" s="18">
        <v>66.69</v>
      </c>
      <c r="I276" s="18">
        <v>25.57</v>
      </c>
      <c r="J276" s="18">
        <v>0.98</v>
      </c>
      <c r="K276" s="18">
        <v>0.04</v>
      </c>
      <c r="L276" s="18">
        <v>0.05</v>
      </c>
      <c r="M276" s="18">
        <v>21.41</v>
      </c>
    </row>
    <row r="277" spans="1:13">
      <c r="A277" s="48" t="s">
        <v>245</v>
      </c>
      <c r="B277" s="20" t="s">
        <v>246</v>
      </c>
      <c r="C277" s="54" t="s">
        <v>200</v>
      </c>
      <c r="D277" s="18">
        <v>3.3</v>
      </c>
      <c r="E277" s="18">
        <v>4.9000000000000004</v>
      </c>
      <c r="F277" s="18">
        <v>14.1</v>
      </c>
      <c r="G277" s="18">
        <v>113</v>
      </c>
      <c r="H277" s="18">
        <v>76.95</v>
      </c>
      <c r="I277" s="18">
        <v>29.5</v>
      </c>
      <c r="J277" s="18">
        <v>1.1299999999999999</v>
      </c>
      <c r="K277" s="18">
        <v>0.05</v>
      </c>
      <c r="L277" s="18">
        <v>0.06</v>
      </c>
      <c r="M277" s="18">
        <v>24.7</v>
      </c>
    </row>
    <row r="278" spans="1:13">
      <c r="A278" s="48" t="s">
        <v>440</v>
      </c>
      <c r="B278" s="20" t="s">
        <v>441</v>
      </c>
      <c r="C278" s="54" t="s">
        <v>439</v>
      </c>
      <c r="D278" s="18">
        <v>2.38</v>
      </c>
      <c r="E278" s="18">
        <v>3.58</v>
      </c>
      <c r="F278" s="18">
        <v>10.36</v>
      </c>
      <c r="G278" s="18">
        <v>82.5</v>
      </c>
      <c r="H278" s="18">
        <v>56.43</v>
      </c>
      <c r="I278" s="18">
        <v>21.63</v>
      </c>
      <c r="J278" s="18">
        <v>0.83</v>
      </c>
      <c r="K278" s="18">
        <v>0.04</v>
      </c>
      <c r="L278" s="18">
        <v>0.05</v>
      </c>
      <c r="M278" s="18">
        <v>18.12</v>
      </c>
    </row>
    <row r="279" spans="1:13">
      <c r="A279" s="48" t="s">
        <v>440</v>
      </c>
      <c r="B279" s="20" t="s">
        <v>441</v>
      </c>
      <c r="C279" s="54" t="s">
        <v>434</v>
      </c>
      <c r="D279" s="18">
        <v>2.6</v>
      </c>
      <c r="E279" s="18">
        <v>3.9</v>
      </c>
      <c r="F279" s="18">
        <v>11.3</v>
      </c>
      <c r="G279" s="18">
        <v>90</v>
      </c>
      <c r="H279" s="18">
        <v>61.56</v>
      </c>
      <c r="I279" s="18">
        <v>23.6</v>
      </c>
      <c r="J279" s="18">
        <v>0.91</v>
      </c>
      <c r="K279" s="18">
        <v>0.04</v>
      </c>
      <c r="L279" s="18">
        <v>0.05</v>
      </c>
      <c r="M279" s="18">
        <v>19.77</v>
      </c>
    </row>
    <row r="280" spans="1:13">
      <c r="A280" s="48" t="s">
        <v>440</v>
      </c>
      <c r="B280" s="20" t="s">
        <v>441</v>
      </c>
      <c r="C280" s="54" t="s">
        <v>247</v>
      </c>
      <c r="D280" s="18">
        <v>2.86</v>
      </c>
      <c r="E280" s="18">
        <v>4.25</v>
      </c>
      <c r="F280" s="18">
        <v>12.22</v>
      </c>
      <c r="G280" s="18">
        <v>97.93</v>
      </c>
      <c r="H280" s="18">
        <v>66.69</v>
      </c>
      <c r="I280" s="18">
        <v>25.57</v>
      </c>
      <c r="J280" s="18">
        <v>0.98</v>
      </c>
      <c r="K280" s="18">
        <v>0.04</v>
      </c>
      <c r="L280" s="18">
        <v>0.05</v>
      </c>
      <c r="M280" s="18">
        <v>21.41</v>
      </c>
    </row>
    <row r="281" spans="1:13">
      <c r="A281" s="48" t="s">
        <v>440</v>
      </c>
      <c r="B281" s="20" t="s">
        <v>441</v>
      </c>
      <c r="C281" s="54" t="s">
        <v>200</v>
      </c>
      <c r="D281" s="18">
        <v>3.3</v>
      </c>
      <c r="E281" s="18">
        <v>4.9000000000000004</v>
      </c>
      <c r="F281" s="18">
        <v>14.1</v>
      </c>
      <c r="G281" s="18">
        <v>113</v>
      </c>
      <c r="H281" s="18">
        <v>76.95</v>
      </c>
      <c r="I281" s="18">
        <v>29.5</v>
      </c>
      <c r="J281" s="18">
        <v>1.1299999999999999</v>
      </c>
      <c r="K281" s="18">
        <v>0.05</v>
      </c>
      <c r="L281" s="18">
        <v>0.06</v>
      </c>
      <c r="M281" s="18">
        <v>24.7</v>
      </c>
    </row>
    <row r="282" spans="1:13">
      <c r="A282" s="48" t="s">
        <v>442</v>
      </c>
      <c r="B282" s="20" t="s">
        <v>443</v>
      </c>
      <c r="C282" s="54" t="s">
        <v>434</v>
      </c>
      <c r="D282" s="18">
        <v>2</v>
      </c>
      <c r="E282" s="18">
        <v>5.84</v>
      </c>
      <c r="F282" s="18">
        <v>11.36</v>
      </c>
      <c r="G282" s="18">
        <v>106.4</v>
      </c>
      <c r="H282" s="18">
        <v>25.56</v>
      </c>
      <c r="I282" s="18">
        <v>23.09</v>
      </c>
      <c r="J282" s="18">
        <v>0.82</v>
      </c>
      <c r="K282" s="18">
        <v>0.06</v>
      </c>
      <c r="L282" s="18">
        <v>0.05</v>
      </c>
      <c r="M282" s="18">
        <v>5.38</v>
      </c>
    </row>
    <row r="283" spans="1:13">
      <c r="A283" s="48" t="s">
        <v>442</v>
      </c>
      <c r="B283" s="20" t="s">
        <v>443</v>
      </c>
      <c r="C283" s="54" t="s">
        <v>247</v>
      </c>
      <c r="D283" s="18">
        <v>2.17</v>
      </c>
      <c r="E283" s="18">
        <v>6.33</v>
      </c>
      <c r="F283" s="18">
        <v>12.31</v>
      </c>
      <c r="G283" s="18">
        <v>115.27</v>
      </c>
      <c r="H283" s="18">
        <v>27.69</v>
      </c>
      <c r="I283" s="18">
        <v>25.01</v>
      </c>
      <c r="J283" s="18">
        <v>0.88</v>
      </c>
      <c r="K283" s="18">
        <v>0.06</v>
      </c>
      <c r="L283" s="18">
        <v>0.05</v>
      </c>
      <c r="M283" s="18">
        <v>5.82</v>
      </c>
    </row>
    <row r="284" spans="1:13">
      <c r="A284" s="48" t="s">
        <v>442</v>
      </c>
      <c r="B284" s="20" t="s">
        <v>443</v>
      </c>
      <c r="C284" s="54" t="s">
        <v>200</v>
      </c>
      <c r="D284" s="18">
        <v>2.5</v>
      </c>
      <c r="E284" s="18">
        <v>7.3</v>
      </c>
      <c r="F284" s="18">
        <v>14.2</v>
      </c>
      <c r="G284" s="18">
        <v>133</v>
      </c>
      <c r="H284" s="18">
        <v>31.95</v>
      </c>
      <c r="I284" s="18">
        <v>28.86</v>
      </c>
      <c r="J284" s="18">
        <v>1.02</v>
      </c>
      <c r="K284" s="18">
        <v>7.0000000000000007E-2</v>
      </c>
      <c r="L284" s="18">
        <v>0.06</v>
      </c>
      <c r="M284" s="18">
        <v>6.72</v>
      </c>
    </row>
    <row r="285" spans="1:13">
      <c r="A285" s="48" t="s">
        <v>444</v>
      </c>
      <c r="B285" s="20" t="s">
        <v>35</v>
      </c>
      <c r="C285" s="54" t="s">
        <v>445</v>
      </c>
      <c r="D285" s="18">
        <v>9.8000000000000007</v>
      </c>
      <c r="E285" s="18">
        <v>3.4</v>
      </c>
      <c r="F285" s="18">
        <v>22.1</v>
      </c>
      <c r="G285" s="18">
        <v>160</v>
      </c>
      <c r="H285" s="18">
        <v>52.1</v>
      </c>
      <c r="I285" s="18">
        <v>48.2</v>
      </c>
      <c r="J285" s="18">
        <v>3.1</v>
      </c>
      <c r="K285" s="18">
        <v>0.3</v>
      </c>
      <c r="L285" s="18">
        <v>0.1</v>
      </c>
      <c r="M285" s="18">
        <v>0</v>
      </c>
    </row>
    <row r="286" spans="1:13">
      <c r="A286" s="48" t="s">
        <v>444</v>
      </c>
      <c r="B286" s="20" t="s">
        <v>35</v>
      </c>
      <c r="C286" s="54" t="s">
        <v>446</v>
      </c>
      <c r="D286" s="18">
        <v>11.68</v>
      </c>
      <c r="E286" s="18">
        <v>4.08</v>
      </c>
      <c r="F286" s="18">
        <v>26.48</v>
      </c>
      <c r="G286" s="18">
        <v>192</v>
      </c>
      <c r="H286" s="18">
        <v>62.56</v>
      </c>
      <c r="I286" s="18">
        <v>57.76</v>
      </c>
      <c r="J286" s="18">
        <v>3.68</v>
      </c>
      <c r="K286" s="18">
        <v>0.32</v>
      </c>
      <c r="L286" s="18">
        <v>0.08</v>
      </c>
      <c r="M286" s="18">
        <v>0</v>
      </c>
    </row>
    <row r="287" spans="1:13">
      <c r="A287" s="48" t="s">
        <v>444</v>
      </c>
      <c r="B287" s="20" t="s">
        <v>35</v>
      </c>
      <c r="C287" s="54" t="s">
        <v>278</v>
      </c>
      <c r="D287" s="18">
        <v>12.65</v>
      </c>
      <c r="E287" s="18">
        <v>4.42</v>
      </c>
      <c r="F287" s="18">
        <v>28.69</v>
      </c>
      <c r="G287" s="18">
        <v>208</v>
      </c>
      <c r="H287" s="18">
        <v>67.77</v>
      </c>
      <c r="I287" s="18">
        <v>62.57</v>
      </c>
      <c r="J287" s="18">
        <v>3.99</v>
      </c>
      <c r="K287" s="18">
        <v>0.35</v>
      </c>
      <c r="L287" s="18">
        <v>0.09</v>
      </c>
      <c r="M287" s="18">
        <v>0</v>
      </c>
    </row>
    <row r="288" spans="1:13">
      <c r="A288" s="48" t="s">
        <v>444</v>
      </c>
      <c r="B288" s="20" t="s">
        <v>35</v>
      </c>
      <c r="C288" s="54" t="s">
        <v>36</v>
      </c>
      <c r="D288" s="18">
        <v>14.6</v>
      </c>
      <c r="E288" s="18">
        <v>5.0999999999999996</v>
      </c>
      <c r="F288" s="18">
        <v>33.1</v>
      </c>
      <c r="G288" s="18">
        <v>240</v>
      </c>
      <c r="H288" s="18">
        <v>78.2</v>
      </c>
      <c r="I288" s="18">
        <v>72.2</v>
      </c>
      <c r="J288" s="18">
        <v>4.5999999999999996</v>
      </c>
      <c r="K288" s="18">
        <v>0.4</v>
      </c>
      <c r="L288" s="18">
        <v>0.1</v>
      </c>
      <c r="M288" s="18">
        <v>0</v>
      </c>
    </row>
    <row r="289" spans="1:13">
      <c r="A289" s="48" t="s">
        <v>264</v>
      </c>
      <c r="B289" s="20" t="s">
        <v>265</v>
      </c>
      <c r="C289" s="54" t="s">
        <v>447</v>
      </c>
      <c r="D289" s="18">
        <v>5.6</v>
      </c>
      <c r="E289" s="18">
        <v>3.6</v>
      </c>
      <c r="F289" s="18">
        <v>23.07</v>
      </c>
      <c r="G289" s="18">
        <v>149</v>
      </c>
      <c r="H289" s="18">
        <v>8.6</v>
      </c>
      <c r="I289" s="18">
        <v>81.22</v>
      </c>
      <c r="J289" s="18">
        <v>2.78</v>
      </c>
      <c r="K289" s="18">
        <v>0.12</v>
      </c>
      <c r="L289" s="18">
        <v>0.01</v>
      </c>
      <c r="M289" s="18">
        <v>0</v>
      </c>
    </row>
    <row r="290" spans="1:13">
      <c r="A290" s="48" t="s">
        <v>264</v>
      </c>
      <c r="B290" s="20" t="s">
        <v>265</v>
      </c>
      <c r="C290" s="54" t="s">
        <v>448</v>
      </c>
      <c r="D290" s="18">
        <v>6.72</v>
      </c>
      <c r="E290" s="18">
        <v>4.32</v>
      </c>
      <c r="F290" s="18">
        <v>27.68</v>
      </c>
      <c r="G290" s="18">
        <v>179.2</v>
      </c>
      <c r="H290" s="18">
        <v>10.32</v>
      </c>
      <c r="I290" s="18">
        <v>97.47</v>
      </c>
      <c r="J290" s="18">
        <v>3.34</v>
      </c>
      <c r="K290" s="18">
        <v>0.14000000000000001</v>
      </c>
      <c r="L290" s="18">
        <v>0.09</v>
      </c>
      <c r="M290" s="18">
        <v>0</v>
      </c>
    </row>
    <row r="291" spans="1:13">
      <c r="A291" s="48" t="s">
        <v>264</v>
      </c>
      <c r="B291" s="20" t="s">
        <v>265</v>
      </c>
      <c r="C291" s="54" t="s">
        <v>229</v>
      </c>
      <c r="D291" s="18">
        <v>7.28</v>
      </c>
      <c r="E291" s="18">
        <v>4.68</v>
      </c>
      <c r="F291" s="18">
        <v>29.99</v>
      </c>
      <c r="G291" s="18">
        <v>194.13</v>
      </c>
      <c r="H291" s="18">
        <v>11.18</v>
      </c>
      <c r="I291" s="18">
        <v>105.59</v>
      </c>
      <c r="J291" s="18">
        <v>3.62</v>
      </c>
      <c r="K291" s="18">
        <v>0.16</v>
      </c>
      <c r="L291" s="18">
        <v>0.1</v>
      </c>
      <c r="M291" s="18">
        <v>0</v>
      </c>
    </row>
    <row r="292" spans="1:13">
      <c r="A292" s="48" t="s">
        <v>264</v>
      </c>
      <c r="B292" s="20" t="s">
        <v>265</v>
      </c>
      <c r="C292" s="54" t="s">
        <v>449</v>
      </c>
      <c r="D292" s="18">
        <v>8.4</v>
      </c>
      <c r="E292" s="18">
        <v>5.4</v>
      </c>
      <c r="F292" s="18">
        <v>34.6</v>
      </c>
      <c r="G292" s="18">
        <v>224</v>
      </c>
      <c r="H292" s="18">
        <v>12.9</v>
      </c>
      <c r="I292" s="18">
        <v>121.84</v>
      </c>
      <c r="J292" s="18">
        <v>4.18</v>
      </c>
      <c r="K292" s="18">
        <v>0.18</v>
      </c>
      <c r="L292" s="18">
        <v>0.11</v>
      </c>
      <c r="M292" s="18">
        <v>0</v>
      </c>
    </row>
    <row r="293" spans="1:13">
      <c r="A293" s="48" t="s">
        <v>227</v>
      </c>
      <c r="B293" s="20" t="s">
        <v>228</v>
      </c>
      <c r="C293" s="54" t="s">
        <v>445</v>
      </c>
      <c r="D293" s="18">
        <v>2.4700000000000002</v>
      </c>
      <c r="E293" s="18">
        <v>2.4</v>
      </c>
      <c r="F293" s="18">
        <v>25.07</v>
      </c>
      <c r="G293" s="18">
        <v>134</v>
      </c>
      <c r="H293" s="18">
        <v>36.869999999999997</v>
      </c>
      <c r="I293" s="18">
        <v>40.270000000000003</v>
      </c>
      <c r="J293" s="18">
        <v>0.81</v>
      </c>
      <c r="K293" s="18">
        <v>0.05</v>
      </c>
      <c r="L293" s="18">
        <v>0.04</v>
      </c>
      <c r="M293" s="18">
        <v>5.65</v>
      </c>
    </row>
    <row r="294" spans="1:13">
      <c r="A294" s="48" t="s">
        <v>227</v>
      </c>
      <c r="B294" s="20" t="s">
        <v>228</v>
      </c>
      <c r="C294" s="54" t="s">
        <v>448</v>
      </c>
      <c r="D294" s="18">
        <v>2.96</v>
      </c>
      <c r="E294" s="18">
        <v>2.88</v>
      </c>
      <c r="F294" s="18">
        <v>30.08</v>
      </c>
      <c r="G294" s="18">
        <v>161</v>
      </c>
      <c r="H294" s="18">
        <v>44.24</v>
      </c>
      <c r="I294" s="18">
        <v>48.32</v>
      </c>
      <c r="J294" s="18">
        <v>0.97</v>
      </c>
      <c r="K294" s="18">
        <v>0.06</v>
      </c>
      <c r="L294" s="18">
        <v>0.05</v>
      </c>
      <c r="M294" s="18">
        <v>6.78</v>
      </c>
    </row>
    <row r="295" spans="1:13">
      <c r="A295" s="48" t="s">
        <v>227</v>
      </c>
      <c r="B295" s="20" t="s">
        <v>228</v>
      </c>
      <c r="C295" s="54" t="s">
        <v>229</v>
      </c>
      <c r="D295" s="18">
        <v>3.21</v>
      </c>
      <c r="E295" s="18">
        <v>3.12</v>
      </c>
      <c r="F295" s="18">
        <v>32.590000000000003</v>
      </c>
      <c r="G295" s="18">
        <v>174</v>
      </c>
      <c r="H295" s="18">
        <v>47.93</v>
      </c>
      <c r="I295" s="18">
        <v>52.35</v>
      </c>
      <c r="J295" s="18">
        <v>1.05</v>
      </c>
      <c r="K295" s="18">
        <v>0.06</v>
      </c>
      <c r="L295" s="18">
        <v>0.05</v>
      </c>
      <c r="M295" s="18">
        <v>7.35</v>
      </c>
    </row>
    <row r="296" spans="1:13">
      <c r="A296" s="48" t="s">
        <v>227</v>
      </c>
      <c r="B296" s="20" t="s">
        <v>228</v>
      </c>
      <c r="C296" s="54" t="s">
        <v>449</v>
      </c>
      <c r="D296" s="18">
        <v>3.7</v>
      </c>
      <c r="E296" s="18">
        <v>3.6</v>
      </c>
      <c r="F296" s="18">
        <v>37.6</v>
      </c>
      <c r="G296" s="18">
        <v>201</v>
      </c>
      <c r="H296" s="18">
        <v>55.3</v>
      </c>
      <c r="I296" s="18">
        <v>60.4</v>
      </c>
      <c r="J296" s="18">
        <v>1.21</v>
      </c>
      <c r="K296" s="18">
        <v>7.0000000000000007E-2</v>
      </c>
      <c r="L296" s="18">
        <v>0.06</v>
      </c>
      <c r="M296" s="18">
        <v>8.48</v>
      </c>
    </row>
    <row r="297" spans="1:13">
      <c r="A297" s="92" t="s">
        <v>662</v>
      </c>
      <c r="B297" s="20" t="s">
        <v>657</v>
      </c>
      <c r="C297" s="54" t="s">
        <v>666</v>
      </c>
      <c r="D297" s="93">
        <v>2.2999999999999998</v>
      </c>
      <c r="E297" s="93">
        <v>3.1</v>
      </c>
      <c r="F297" s="93">
        <v>13.1</v>
      </c>
      <c r="G297" s="93">
        <v>91</v>
      </c>
      <c r="H297" s="93">
        <v>54.27</v>
      </c>
      <c r="I297" s="93">
        <v>26.25</v>
      </c>
      <c r="J297" s="93">
        <v>0.87</v>
      </c>
      <c r="K297" s="93">
        <v>0.1</v>
      </c>
      <c r="L297" s="93">
        <v>0.11</v>
      </c>
      <c r="M297" s="93">
        <v>8.67</v>
      </c>
    </row>
    <row r="298" spans="1:13">
      <c r="A298" s="92" t="s">
        <v>663</v>
      </c>
      <c r="B298" s="20" t="s">
        <v>657</v>
      </c>
      <c r="C298" s="54" t="s">
        <v>667</v>
      </c>
      <c r="D298" s="93">
        <v>2.6</v>
      </c>
      <c r="E298" s="93">
        <v>3.4</v>
      </c>
      <c r="F298" s="93">
        <v>14.3</v>
      </c>
      <c r="G298" s="93">
        <v>99</v>
      </c>
      <c r="H298" s="93">
        <v>59.2</v>
      </c>
      <c r="I298" s="93">
        <v>28.64</v>
      </c>
      <c r="J298" s="93">
        <v>0.95</v>
      </c>
      <c r="K298" s="93">
        <v>0.11</v>
      </c>
      <c r="L298" s="93">
        <v>0.12</v>
      </c>
      <c r="M298" s="93">
        <v>9.4600000000000009</v>
      </c>
    </row>
    <row r="299" spans="1:13">
      <c r="A299" s="92" t="s">
        <v>664</v>
      </c>
      <c r="B299" s="20" t="s">
        <v>657</v>
      </c>
      <c r="C299" s="54" t="s">
        <v>668</v>
      </c>
      <c r="D299" s="93">
        <v>2.8</v>
      </c>
      <c r="E299" s="93">
        <v>3.6</v>
      </c>
      <c r="F299" s="93">
        <v>15.5</v>
      </c>
      <c r="G299" s="93">
        <v>107</v>
      </c>
      <c r="H299" s="93">
        <v>64.13</v>
      </c>
      <c r="I299" s="93">
        <v>31.03</v>
      </c>
      <c r="J299" s="93">
        <v>1.03</v>
      </c>
      <c r="K299" s="93">
        <v>0.12</v>
      </c>
      <c r="L299" s="93">
        <v>0.13</v>
      </c>
      <c r="M299" s="93">
        <v>10.24</v>
      </c>
    </row>
    <row r="300" spans="1:13">
      <c r="A300" s="92" t="s">
        <v>665</v>
      </c>
      <c r="B300" s="20" t="s">
        <v>657</v>
      </c>
      <c r="C300" s="54" t="s">
        <v>67</v>
      </c>
      <c r="D300" s="93">
        <v>3.2</v>
      </c>
      <c r="E300" s="93">
        <v>4.2</v>
      </c>
      <c r="F300" s="93">
        <v>17.899999999999999</v>
      </c>
      <c r="G300" s="93">
        <v>124</v>
      </c>
      <c r="H300" s="93">
        <v>74</v>
      </c>
      <c r="I300" s="93">
        <v>35.799999999999997</v>
      </c>
      <c r="J300" s="93">
        <v>1.19</v>
      </c>
      <c r="K300" s="93">
        <v>0.14000000000000001</v>
      </c>
      <c r="L300" s="93">
        <v>0.15</v>
      </c>
      <c r="M300" s="93">
        <v>11.82</v>
      </c>
    </row>
    <row r="301" spans="1:13">
      <c r="A301" s="48" t="s">
        <v>199</v>
      </c>
      <c r="B301" s="20" t="s">
        <v>22</v>
      </c>
      <c r="C301" s="54" t="s">
        <v>450</v>
      </c>
      <c r="D301" s="69">
        <v>2</v>
      </c>
      <c r="E301" s="18">
        <v>3.1</v>
      </c>
      <c r="F301" s="18">
        <v>13.4</v>
      </c>
      <c r="G301" s="18">
        <v>91</v>
      </c>
      <c r="H301" s="18">
        <v>23.78</v>
      </c>
      <c r="I301" s="18">
        <v>19</v>
      </c>
      <c r="J301" s="18">
        <v>0.68</v>
      </c>
      <c r="K301" s="18">
        <v>7.0000000000000007E-2</v>
      </c>
      <c r="L301" s="18">
        <v>7.0000000000000007E-2</v>
      </c>
      <c r="M301" s="18">
        <v>6.95</v>
      </c>
    </row>
    <row r="302" spans="1:13">
      <c r="A302" s="48" t="s">
        <v>199</v>
      </c>
      <c r="B302" s="20" t="s">
        <v>22</v>
      </c>
      <c r="C302" s="54" t="s">
        <v>434</v>
      </c>
      <c r="D302" s="18">
        <v>2.4</v>
      </c>
      <c r="E302" s="18">
        <v>3.7</v>
      </c>
      <c r="F302" s="18">
        <v>16.100000000000001</v>
      </c>
      <c r="G302" s="18">
        <v>109</v>
      </c>
      <c r="H302" s="18">
        <v>28.5</v>
      </c>
      <c r="I302" s="18">
        <v>22.8</v>
      </c>
      <c r="J302" s="18">
        <v>0.82</v>
      </c>
      <c r="K302" s="18">
        <v>0.09</v>
      </c>
      <c r="L302" s="18">
        <v>0.08</v>
      </c>
      <c r="M302" s="18">
        <v>8.34</v>
      </c>
    </row>
    <row r="303" spans="1:13">
      <c r="A303" s="48" t="s">
        <v>199</v>
      </c>
      <c r="B303" s="20" t="s">
        <v>22</v>
      </c>
      <c r="C303" s="54" t="s">
        <v>247</v>
      </c>
      <c r="D303" s="18">
        <v>2.69</v>
      </c>
      <c r="E303" s="18">
        <v>3.99</v>
      </c>
      <c r="F303" s="18">
        <v>17.420000000000002</v>
      </c>
      <c r="G303" s="18">
        <v>119</v>
      </c>
      <c r="H303" s="18">
        <v>30.87</v>
      </c>
      <c r="I303" s="18">
        <v>24.79</v>
      </c>
      <c r="J303" s="18">
        <v>0.9</v>
      </c>
      <c r="K303" s="18">
        <v>0.1</v>
      </c>
      <c r="L303" s="18">
        <v>0.09</v>
      </c>
      <c r="M303" s="18">
        <v>9.01</v>
      </c>
    </row>
    <row r="304" spans="1:13">
      <c r="A304" s="48" t="s">
        <v>199</v>
      </c>
      <c r="B304" s="20" t="s">
        <v>22</v>
      </c>
      <c r="C304" s="54" t="s">
        <v>200</v>
      </c>
      <c r="D304" s="23">
        <v>3.1</v>
      </c>
      <c r="E304" s="23">
        <v>4.5999999999999996</v>
      </c>
      <c r="F304" s="23">
        <v>20.100000000000001</v>
      </c>
      <c r="G304" s="23">
        <v>137</v>
      </c>
      <c r="H304" s="23">
        <v>35.619999999999997</v>
      </c>
      <c r="I304" s="23">
        <v>28.6</v>
      </c>
      <c r="J304" s="23">
        <v>1.04</v>
      </c>
      <c r="K304" s="23">
        <v>0.12</v>
      </c>
      <c r="L304" s="23">
        <v>0.1</v>
      </c>
      <c r="M304" s="23">
        <v>10.4</v>
      </c>
    </row>
    <row r="305" spans="1:13">
      <c r="A305" s="48" t="s">
        <v>451</v>
      </c>
      <c r="B305" s="20" t="s">
        <v>452</v>
      </c>
      <c r="C305" s="54" t="s">
        <v>448</v>
      </c>
      <c r="D305" s="18">
        <v>2.3199999999999998</v>
      </c>
      <c r="E305" s="18">
        <v>5.68</v>
      </c>
      <c r="F305" s="18">
        <v>14.72</v>
      </c>
      <c r="G305" s="18">
        <v>120</v>
      </c>
      <c r="H305" s="18">
        <v>29.05</v>
      </c>
      <c r="I305" s="18">
        <v>26.34</v>
      </c>
      <c r="J305" s="18">
        <v>0.82</v>
      </c>
      <c r="K305" s="18">
        <v>0.09</v>
      </c>
      <c r="L305" s="18">
        <v>0.08</v>
      </c>
      <c r="M305" s="18">
        <v>7.31</v>
      </c>
    </row>
    <row r="306" spans="1:13">
      <c r="A306" s="48" t="s">
        <v>451</v>
      </c>
      <c r="B306" s="20" t="s">
        <v>452</v>
      </c>
      <c r="C306" s="54" t="s">
        <v>229</v>
      </c>
      <c r="D306" s="18">
        <v>2.5099999999999998</v>
      </c>
      <c r="E306" s="18">
        <v>6.15</v>
      </c>
      <c r="F306" s="18">
        <v>15.95</v>
      </c>
      <c r="G306" s="18">
        <v>130</v>
      </c>
      <c r="H306" s="18">
        <v>31.47</v>
      </c>
      <c r="I306" s="18">
        <v>28.53</v>
      </c>
      <c r="J306" s="18">
        <v>0.89</v>
      </c>
      <c r="K306" s="18">
        <v>0.1</v>
      </c>
      <c r="L306" s="18">
        <v>0.09</v>
      </c>
      <c r="M306" s="18">
        <v>7.92</v>
      </c>
    </row>
    <row r="307" spans="1:13">
      <c r="A307" s="48" t="s">
        <v>451</v>
      </c>
      <c r="B307" s="20" t="s">
        <v>452</v>
      </c>
      <c r="C307" s="54" t="s">
        <v>36</v>
      </c>
      <c r="D307" s="18">
        <v>2.9</v>
      </c>
      <c r="E307" s="18">
        <v>7.1</v>
      </c>
      <c r="F307" s="18">
        <v>18.399999999999999</v>
      </c>
      <c r="G307" s="18">
        <v>150</v>
      </c>
      <c r="H307" s="18">
        <v>36.31</v>
      </c>
      <c r="I307" s="18">
        <v>32.92</v>
      </c>
      <c r="J307" s="18">
        <v>1.03</v>
      </c>
      <c r="K307" s="18">
        <v>0.11</v>
      </c>
      <c r="L307" s="18">
        <v>0.1</v>
      </c>
      <c r="M307" s="18">
        <v>9.14</v>
      </c>
    </row>
    <row r="308" spans="1:13">
      <c r="A308" s="48" t="s">
        <v>453</v>
      </c>
      <c r="B308" s="20" t="s">
        <v>454</v>
      </c>
      <c r="C308" s="54" t="s">
        <v>455</v>
      </c>
      <c r="D308" s="18">
        <v>4.51</v>
      </c>
      <c r="E308" s="18">
        <v>7.89</v>
      </c>
      <c r="F308" s="18">
        <v>16.38</v>
      </c>
      <c r="G308" s="18">
        <v>155</v>
      </c>
      <c r="H308" s="18">
        <v>58.27</v>
      </c>
      <c r="I308" s="18">
        <v>34.68</v>
      </c>
      <c r="J308" s="18">
        <v>1.72</v>
      </c>
      <c r="K308" s="18">
        <v>7.0000000000000007E-2</v>
      </c>
      <c r="L308" s="18">
        <v>0.14000000000000001</v>
      </c>
      <c r="M308" s="18">
        <v>3.37</v>
      </c>
    </row>
    <row r="309" spans="1:13">
      <c r="A309" s="48" t="s">
        <v>453</v>
      </c>
      <c r="B309" s="20" t="s">
        <v>454</v>
      </c>
      <c r="C309" s="54" t="s">
        <v>377</v>
      </c>
      <c r="D309" s="18">
        <v>5.2</v>
      </c>
      <c r="E309" s="18">
        <v>9.1</v>
      </c>
      <c r="F309" s="18">
        <v>18.899999999999999</v>
      </c>
      <c r="G309" s="18">
        <v>179</v>
      </c>
      <c r="H309" s="18">
        <v>67.239999999999995</v>
      </c>
      <c r="I309" s="18">
        <v>40.020000000000003</v>
      </c>
      <c r="J309" s="18">
        <v>1.98</v>
      </c>
      <c r="K309" s="18">
        <v>0.08</v>
      </c>
      <c r="L309" s="18">
        <v>0.16</v>
      </c>
      <c r="M309" s="18">
        <v>3.89</v>
      </c>
    </row>
    <row r="310" spans="1:13">
      <c r="A310" s="48" t="s">
        <v>453</v>
      </c>
      <c r="B310" s="20" t="s">
        <v>454</v>
      </c>
      <c r="C310" s="54" t="s">
        <v>456</v>
      </c>
      <c r="D310" s="18">
        <v>6.24</v>
      </c>
      <c r="E310" s="18">
        <v>10.92</v>
      </c>
      <c r="F310" s="18">
        <v>22.68</v>
      </c>
      <c r="G310" s="18">
        <v>214.8</v>
      </c>
      <c r="H310" s="18">
        <v>80.688000000000002</v>
      </c>
      <c r="I310" s="18">
        <v>48.024000000000001</v>
      </c>
      <c r="J310" s="18">
        <v>2.3759999999999999</v>
      </c>
      <c r="K310" s="18">
        <v>9.6000000000000002E-2</v>
      </c>
      <c r="L310" s="18">
        <v>0.192</v>
      </c>
      <c r="M310" s="18">
        <v>4.6680000000000001</v>
      </c>
    </row>
    <row r="311" spans="1:13">
      <c r="A311" s="48" t="s">
        <v>453</v>
      </c>
      <c r="B311" s="20" t="s">
        <v>454</v>
      </c>
      <c r="C311" s="54" t="s">
        <v>457</v>
      </c>
      <c r="D311" s="18">
        <v>6.93</v>
      </c>
      <c r="E311" s="18">
        <v>12.13</v>
      </c>
      <c r="F311" s="18">
        <v>25.2</v>
      </c>
      <c r="G311" s="18">
        <v>238.67</v>
      </c>
      <c r="H311" s="18">
        <v>89.65</v>
      </c>
      <c r="I311" s="18">
        <v>53.36</v>
      </c>
      <c r="J311" s="18">
        <v>2.64</v>
      </c>
      <c r="K311" s="18">
        <v>0.11</v>
      </c>
      <c r="L311" s="18">
        <v>0.21</v>
      </c>
      <c r="M311" s="18">
        <v>5.19</v>
      </c>
    </row>
    <row r="312" spans="1:13">
      <c r="A312" s="48" t="s">
        <v>458</v>
      </c>
      <c r="B312" s="20" t="s">
        <v>459</v>
      </c>
      <c r="C312" s="54" t="s">
        <v>36</v>
      </c>
      <c r="D312" s="18">
        <v>7.1</v>
      </c>
      <c r="E312" s="18">
        <v>9.6</v>
      </c>
      <c r="F312" s="18">
        <v>23.1</v>
      </c>
      <c r="G312" s="18">
        <v>209</v>
      </c>
      <c r="H312" s="18">
        <v>48.58</v>
      </c>
      <c r="I312" s="18">
        <v>10.53</v>
      </c>
      <c r="J312" s="18">
        <v>1.01</v>
      </c>
      <c r="K312" s="18">
        <v>0.05</v>
      </c>
      <c r="L312" s="18">
        <v>0.13</v>
      </c>
      <c r="M312" s="18">
        <v>0.14000000000000001</v>
      </c>
    </row>
    <row r="313" spans="1:13">
      <c r="A313" s="48" t="s">
        <v>458</v>
      </c>
      <c r="B313" s="20" t="s">
        <v>459</v>
      </c>
      <c r="C313" s="54" t="s">
        <v>460</v>
      </c>
      <c r="D313" s="18">
        <v>8.52</v>
      </c>
      <c r="E313" s="18">
        <v>11.52</v>
      </c>
      <c r="F313" s="18">
        <v>27.72</v>
      </c>
      <c r="G313" s="18">
        <v>250.8</v>
      </c>
      <c r="H313" s="18">
        <v>58.3</v>
      </c>
      <c r="I313" s="18">
        <v>12.64</v>
      </c>
      <c r="J313" s="18">
        <v>1.21</v>
      </c>
      <c r="K313" s="18">
        <v>0.06</v>
      </c>
      <c r="L313" s="18">
        <v>0.16</v>
      </c>
      <c r="M313" s="18">
        <v>0.17</v>
      </c>
    </row>
    <row r="314" spans="1:13">
      <c r="A314" s="48" t="s">
        <v>458</v>
      </c>
      <c r="B314" s="20" t="s">
        <v>459</v>
      </c>
      <c r="C314" s="54" t="s">
        <v>461</v>
      </c>
      <c r="D314" s="18">
        <v>9.4700000000000006</v>
      </c>
      <c r="E314" s="18">
        <v>12.8</v>
      </c>
      <c r="F314" s="18">
        <v>30.8</v>
      </c>
      <c r="G314" s="18">
        <v>278.67</v>
      </c>
      <c r="H314" s="18">
        <v>64.77</v>
      </c>
      <c r="I314" s="18">
        <v>14.04</v>
      </c>
      <c r="J314" s="18">
        <v>1.35</v>
      </c>
      <c r="K314" s="18">
        <v>7.0000000000000007E-2</v>
      </c>
      <c r="L314" s="18">
        <v>0.17</v>
      </c>
      <c r="M314" s="18">
        <v>0.19</v>
      </c>
    </row>
    <row r="315" spans="1:13">
      <c r="A315" s="48" t="s">
        <v>462</v>
      </c>
      <c r="B315" s="20" t="s">
        <v>463</v>
      </c>
      <c r="C315" s="54" t="s">
        <v>464</v>
      </c>
      <c r="D315" s="18">
        <v>4.42</v>
      </c>
      <c r="E315" s="18">
        <v>10.14</v>
      </c>
      <c r="F315" s="18">
        <v>18.63</v>
      </c>
      <c r="G315" s="18">
        <v>185.47</v>
      </c>
      <c r="H315" s="18">
        <v>68.180000000000007</v>
      </c>
      <c r="I315" s="18">
        <v>24.08</v>
      </c>
      <c r="J315" s="18">
        <v>1.02</v>
      </c>
      <c r="K315" s="18">
        <v>0.05</v>
      </c>
      <c r="L315" s="18">
        <v>0.06</v>
      </c>
      <c r="M315" s="18">
        <v>25.97</v>
      </c>
    </row>
    <row r="316" spans="1:13">
      <c r="A316" s="48" t="s">
        <v>462</v>
      </c>
      <c r="B316" s="20" t="s">
        <v>463</v>
      </c>
      <c r="C316" s="54" t="s">
        <v>465</v>
      </c>
      <c r="D316" s="18">
        <v>5.0999999999999996</v>
      </c>
      <c r="E316" s="18">
        <v>11.7</v>
      </c>
      <c r="F316" s="18">
        <v>21.5</v>
      </c>
      <c r="G316" s="18">
        <v>214</v>
      </c>
      <c r="H316" s="18">
        <v>78.67</v>
      </c>
      <c r="I316" s="18">
        <v>27.79</v>
      </c>
      <c r="J316" s="18">
        <v>1.18</v>
      </c>
      <c r="K316" s="18">
        <v>0.06</v>
      </c>
      <c r="L316" s="18">
        <v>7.0000000000000007E-2</v>
      </c>
      <c r="M316" s="18">
        <v>29.97</v>
      </c>
    </row>
    <row r="317" spans="1:13">
      <c r="A317" s="48" t="s">
        <v>462</v>
      </c>
      <c r="B317" s="20" t="s">
        <v>463</v>
      </c>
      <c r="C317" s="54" t="s">
        <v>466</v>
      </c>
      <c r="D317" s="18">
        <v>6.12</v>
      </c>
      <c r="E317" s="18">
        <v>14.04</v>
      </c>
      <c r="F317" s="18">
        <v>25.8</v>
      </c>
      <c r="G317" s="18">
        <v>256.8</v>
      </c>
      <c r="H317" s="18">
        <v>94.4</v>
      </c>
      <c r="I317" s="18">
        <v>33.35</v>
      </c>
      <c r="J317" s="18">
        <v>1.42</v>
      </c>
      <c r="K317" s="18">
        <v>7.0000000000000007E-2</v>
      </c>
      <c r="L317" s="18">
        <v>0.08</v>
      </c>
      <c r="M317" s="18">
        <v>35.96</v>
      </c>
    </row>
    <row r="318" spans="1:13">
      <c r="A318" s="48" t="s">
        <v>462</v>
      </c>
      <c r="B318" s="20" t="s">
        <v>463</v>
      </c>
      <c r="C318" s="54" t="s">
        <v>467</v>
      </c>
      <c r="D318" s="27">
        <v>6.8</v>
      </c>
      <c r="E318" s="27">
        <v>15.6</v>
      </c>
      <c r="F318" s="27">
        <v>28.67</v>
      </c>
      <c r="G318" s="27">
        <v>285.33</v>
      </c>
      <c r="H318" s="27">
        <v>104.89</v>
      </c>
      <c r="I318" s="27">
        <v>37.049999999999997</v>
      </c>
      <c r="J318" s="27">
        <v>1.57</v>
      </c>
      <c r="K318" s="27">
        <v>0.08</v>
      </c>
      <c r="L318" s="27">
        <v>0.09</v>
      </c>
      <c r="M318" s="27">
        <v>39.96</v>
      </c>
    </row>
    <row r="319" spans="1:13">
      <c r="A319" s="48" t="s">
        <v>468</v>
      </c>
      <c r="B319" s="20" t="s">
        <v>469</v>
      </c>
      <c r="C319" s="54" t="s">
        <v>116</v>
      </c>
      <c r="D319" s="18">
        <v>9.3000000000000007</v>
      </c>
      <c r="E319" s="18">
        <v>7.9</v>
      </c>
      <c r="F319" s="18">
        <v>45.7</v>
      </c>
      <c r="G319" s="18">
        <v>295</v>
      </c>
      <c r="H319" s="18">
        <v>165.61</v>
      </c>
      <c r="I319" s="18">
        <v>44.61</v>
      </c>
      <c r="J319" s="18">
        <v>1.27</v>
      </c>
      <c r="K319" s="18">
        <v>0.19</v>
      </c>
      <c r="L319" s="18">
        <v>0.18</v>
      </c>
      <c r="M319" s="18">
        <v>0.51</v>
      </c>
    </row>
    <row r="320" spans="1:13">
      <c r="A320" s="48" t="s">
        <v>468</v>
      </c>
      <c r="B320" s="20" t="s">
        <v>469</v>
      </c>
      <c r="C320" s="54" t="s">
        <v>229</v>
      </c>
      <c r="D320" s="18">
        <v>6.05</v>
      </c>
      <c r="E320" s="18">
        <v>5.14</v>
      </c>
      <c r="F320" s="18">
        <v>29.71</v>
      </c>
      <c r="G320" s="18">
        <v>191.75</v>
      </c>
      <c r="H320" s="18">
        <v>107.65</v>
      </c>
      <c r="I320" s="18">
        <v>29</v>
      </c>
      <c r="J320" s="18">
        <v>0.83</v>
      </c>
      <c r="K320" s="18">
        <v>0.12</v>
      </c>
      <c r="L320" s="18">
        <v>0.12</v>
      </c>
      <c r="M320" s="18">
        <v>0.33</v>
      </c>
    </row>
    <row r="321" spans="1:13">
      <c r="A321" s="48" t="s">
        <v>468</v>
      </c>
      <c r="B321" s="20" t="s">
        <v>469</v>
      </c>
      <c r="C321" s="54" t="s">
        <v>449</v>
      </c>
      <c r="D321" s="18">
        <v>6.98</v>
      </c>
      <c r="E321" s="18">
        <v>5.93</v>
      </c>
      <c r="F321" s="18">
        <v>34.28</v>
      </c>
      <c r="G321" s="18">
        <v>221.25</v>
      </c>
      <c r="H321" s="18">
        <v>124.21</v>
      </c>
      <c r="I321" s="18">
        <v>33.46</v>
      </c>
      <c r="J321" s="18">
        <v>0.95</v>
      </c>
      <c r="K321" s="18">
        <v>0.14000000000000001</v>
      </c>
      <c r="L321" s="18">
        <v>0.14000000000000001</v>
      </c>
      <c r="M321" s="18">
        <v>0.38</v>
      </c>
    </row>
    <row r="322" spans="1:13">
      <c r="A322" s="48" t="s">
        <v>468</v>
      </c>
      <c r="B322" s="20" t="s">
        <v>469</v>
      </c>
      <c r="C322" s="54" t="s">
        <v>148</v>
      </c>
      <c r="D322" s="27">
        <v>8.3699999999999992</v>
      </c>
      <c r="E322" s="27">
        <v>7.11</v>
      </c>
      <c r="F322" s="27">
        <v>41.13</v>
      </c>
      <c r="G322" s="27">
        <v>265.5</v>
      </c>
      <c r="H322" s="27">
        <v>149.05000000000001</v>
      </c>
      <c r="I322" s="27">
        <v>40.15</v>
      </c>
      <c r="J322" s="27">
        <v>1.1399999999999999</v>
      </c>
      <c r="K322" s="27">
        <v>0.17</v>
      </c>
      <c r="L322" s="27">
        <v>0.16</v>
      </c>
      <c r="M322" s="27">
        <v>0.46</v>
      </c>
    </row>
    <row r="323" spans="1:13">
      <c r="A323" s="48" t="s">
        <v>470</v>
      </c>
      <c r="B323" s="20" t="s">
        <v>471</v>
      </c>
      <c r="C323" s="54" t="s">
        <v>278</v>
      </c>
      <c r="D323" s="18">
        <v>3.71</v>
      </c>
      <c r="E323" s="18">
        <v>5.07</v>
      </c>
      <c r="F323" s="18">
        <v>25.87</v>
      </c>
      <c r="G323" s="18">
        <v>164.45</v>
      </c>
      <c r="H323" s="18">
        <v>75.84</v>
      </c>
      <c r="I323" s="18">
        <v>21.67</v>
      </c>
      <c r="J323" s="18">
        <v>0.35</v>
      </c>
      <c r="K323" s="18">
        <v>0.04</v>
      </c>
      <c r="L323" s="18">
        <v>0.1</v>
      </c>
      <c r="M323" s="18">
        <v>0.33</v>
      </c>
    </row>
    <row r="324" spans="1:13">
      <c r="A324" s="48" t="s">
        <v>470</v>
      </c>
      <c r="B324" s="20" t="s">
        <v>471</v>
      </c>
      <c r="C324" s="54" t="s">
        <v>449</v>
      </c>
      <c r="D324" s="18">
        <v>4.28</v>
      </c>
      <c r="E324" s="18">
        <v>5.85</v>
      </c>
      <c r="F324" s="18">
        <v>29.85</v>
      </c>
      <c r="G324" s="18">
        <v>189.75</v>
      </c>
      <c r="H324" s="18">
        <v>87.51</v>
      </c>
      <c r="I324" s="18">
        <v>25.01</v>
      </c>
      <c r="J324" s="18">
        <v>0.41</v>
      </c>
      <c r="K324" s="18">
        <v>0.05</v>
      </c>
      <c r="L324" s="18">
        <v>0.11</v>
      </c>
      <c r="M324" s="18">
        <v>0.38</v>
      </c>
    </row>
    <row r="325" spans="1:13">
      <c r="A325" s="48" t="s">
        <v>470</v>
      </c>
      <c r="B325" s="20" t="s">
        <v>471</v>
      </c>
      <c r="C325" s="54" t="s">
        <v>135</v>
      </c>
      <c r="D325" s="18">
        <v>5.13</v>
      </c>
      <c r="E325" s="18">
        <v>7.02</v>
      </c>
      <c r="F325" s="18">
        <v>35.82</v>
      </c>
      <c r="G325" s="18">
        <v>227.7</v>
      </c>
      <c r="H325" s="18">
        <v>105.01</v>
      </c>
      <c r="I325" s="18">
        <v>30.01</v>
      </c>
      <c r="J325" s="18">
        <v>0.49</v>
      </c>
      <c r="K325" s="18">
        <v>0.05</v>
      </c>
      <c r="L325" s="18">
        <v>0.14000000000000001</v>
      </c>
      <c r="M325" s="18">
        <v>0.45</v>
      </c>
    </row>
    <row r="326" spans="1:13">
      <c r="A326" s="48" t="s">
        <v>470</v>
      </c>
      <c r="B326" s="20" t="s">
        <v>471</v>
      </c>
      <c r="C326" s="54" t="s">
        <v>116</v>
      </c>
      <c r="D326" s="18">
        <v>5.7</v>
      </c>
      <c r="E326" s="18">
        <v>7.8</v>
      </c>
      <c r="F326" s="18">
        <v>39.799999999999997</v>
      </c>
      <c r="G326" s="18">
        <v>253</v>
      </c>
      <c r="H326" s="18">
        <v>116.68</v>
      </c>
      <c r="I326" s="18">
        <v>33.340000000000003</v>
      </c>
      <c r="J326" s="18">
        <v>0.54</v>
      </c>
      <c r="K326" s="18">
        <v>0.06</v>
      </c>
      <c r="L326" s="18">
        <v>0.15</v>
      </c>
      <c r="M326" s="18">
        <v>0.5</v>
      </c>
    </row>
    <row r="327" spans="1:13">
      <c r="A327" s="48" t="s">
        <v>472</v>
      </c>
      <c r="B327" s="20" t="s">
        <v>115</v>
      </c>
      <c r="C327" s="54" t="s">
        <v>449</v>
      </c>
      <c r="D327" s="18">
        <v>6.1</v>
      </c>
      <c r="E327" s="18">
        <v>7.4</v>
      </c>
      <c r="F327" s="18">
        <v>26.7</v>
      </c>
      <c r="G327" s="18">
        <v>198</v>
      </c>
      <c r="H327" s="18">
        <v>103</v>
      </c>
      <c r="I327" s="18">
        <v>50.58</v>
      </c>
      <c r="J327" s="18">
        <v>1.25</v>
      </c>
      <c r="K327" s="18">
        <v>0.15</v>
      </c>
      <c r="L327" s="18">
        <v>0.13</v>
      </c>
      <c r="M327" s="18">
        <v>0.38</v>
      </c>
    </row>
    <row r="328" spans="1:13">
      <c r="A328" s="48" t="s">
        <v>472</v>
      </c>
      <c r="B328" s="20" t="s">
        <v>115</v>
      </c>
      <c r="C328" s="54" t="s">
        <v>148</v>
      </c>
      <c r="D328" s="18">
        <v>7.3</v>
      </c>
      <c r="E328" s="18">
        <v>8.8000000000000007</v>
      </c>
      <c r="F328" s="18">
        <v>32</v>
      </c>
      <c r="G328" s="18">
        <v>238</v>
      </c>
      <c r="H328" s="18">
        <v>123.5</v>
      </c>
      <c r="I328" s="18">
        <v>60.7</v>
      </c>
      <c r="J328" s="18">
        <v>1.5</v>
      </c>
      <c r="K328" s="18">
        <v>0.18</v>
      </c>
      <c r="L328" s="18">
        <v>0.16</v>
      </c>
      <c r="M328" s="18">
        <v>0.46</v>
      </c>
    </row>
    <row r="329" spans="1:13">
      <c r="A329" s="48" t="s">
        <v>472</v>
      </c>
      <c r="B329" s="20" t="s">
        <v>115</v>
      </c>
      <c r="C329" s="54" t="s">
        <v>116</v>
      </c>
      <c r="D329" s="18">
        <v>8.1</v>
      </c>
      <c r="E329" s="18">
        <v>9.8000000000000007</v>
      </c>
      <c r="F329" s="18">
        <v>35.6</v>
      </c>
      <c r="G329" s="18">
        <v>264</v>
      </c>
      <c r="H329" s="18">
        <v>137.19999999999999</v>
      </c>
      <c r="I329" s="18">
        <v>67.45</v>
      </c>
      <c r="J329" s="18">
        <v>1.67</v>
      </c>
      <c r="K329" s="18">
        <v>0.2</v>
      </c>
      <c r="L329" s="18">
        <v>0.18</v>
      </c>
      <c r="M329" s="18">
        <v>0.51</v>
      </c>
    </row>
    <row r="330" spans="1:13">
      <c r="A330" s="48" t="s">
        <v>239</v>
      </c>
      <c r="B330" s="20" t="s">
        <v>240</v>
      </c>
      <c r="C330" s="54" t="s">
        <v>229</v>
      </c>
      <c r="D330" s="18">
        <v>5.89</v>
      </c>
      <c r="E330" s="18">
        <v>5.81</v>
      </c>
      <c r="F330" s="18">
        <v>24.09</v>
      </c>
      <c r="G330" s="18">
        <v>173.33</v>
      </c>
      <c r="H330" s="18">
        <v>79.66</v>
      </c>
      <c r="I330" s="18">
        <v>70.989999999999995</v>
      </c>
      <c r="J330" s="18">
        <v>2.2200000000000002</v>
      </c>
      <c r="K330" s="18">
        <v>0.14000000000000001</v>
      </c>
      <c r="L330" s="18">
        <v>0.15</v>
      </c>
      <c r="M330" s="18">
        <v>0.33</v>
      </c>
    </row>
    <row r="331" spans="1:13">
      <c r="A331" s="48" t="s">
        <v>239</v>
      </c>
      <c r="B331" s="20" t="s">
        <v>240</v>
      </c>
      <c r="C331" s="54" t="s">
        <v>449</v>
      </c>
      <c r="D331" s="18">
        <v>6.8</v>
      </c>
      <c r="E331" s="18">
        <v>6.7</v>
      </c>
      <c r="F331" s="18">
        <v>27.8</v>
      </c>
      <c r="G331" s="18">
        <v>200</v>
      </c>
      <c r="H331" s="18">
        <v>91.91</v>
      </c>
      <c r="I331" s="18">
        <v>81.91</v>
      </c>
      <c r="J331" s="18">
        <v>2.56</v>
      </c>
      <c r="K331" s="18">
        <v>0.16</v>
      </c>
      <c r="L331" s="18">
        <v>0.17</v>
      </c>
      <c r="M331" s="18">
        <v>0.38</v>
      </c>
    </row>
    <row r="332" spans="1:13">
      <c r="A332" s="48" t="s">
        <v>239</v>
      </c>
      <c r="B332" s="20" t="s">
        <v>240</v>
      </c>
      <c r="C332" s="54" t="s">
        <v>135</v>
      </c>
      <c r="D332" s="18">
        <v>8.1</v>
      </c>
      <c r="E332" s="18">
        <v>8</v>
      </c>
      <c r="F332" s="18">
        <v>33.299999999999997</v>
      </c>
      <c r="G332" s="18">
        <v>240</v>
      </c>
      <c r="H332" s="18">
        <v>110.29</v>
      </c>
      <c r="I332" s="18">
        <v>98.29</v>
      </c>
      <c r="J332" s="18">
        <v>3.07</v>
      </c>
      <c r="K332" s="18">
        <v>0.19</v>
      </c>
      <c r="L332" s="18">
        <v>0.2</v>
      </c>
      <c r="M332" s="18">
        <v>0.45</v>
      </c>
    </row>
    <row r="333" spans="1:13">
      <c r="A333" s="48" t="s">
        <v>291</v>
      </c>
      <c r="B333" s="20" t="s">
        <v>292</v>
      </c>
      <c r="C333" s="54" t="s">
        <v>229</v>
      </c>
      <c r="D333" s="18">
        <v>4.59</v>
      </c>
      <c r="E333" s="18">
        <v>4.9400000000000004</v>
      </c>
      <c r="F333" s="18">
        <v>23.92</v>
      </c>
      <c r="G333" s="18">
        <v>159.47</v>
      </c>
      <c r="H333" s="18">
        <v>95.5</v>
      </c>
      <c r="I333" s="18">
        <v>22</v>
      </c>
      <c r="J333" s="18">
        <v>0.57999999999999996</v>
      </c>
      <c r="K333" s="18">
        <v>0.09</v>
      </c>
      <c r="L333" s="18">
        <v>0.1</v>
      </c>
      <c r="M333" s="18">
        <v>0.32</v>
      </c>
    </row>
    <row r="334" spans="1:13">
      <c r="A334" s="48" t="s">
        <v>291</v>
      </c>
      <c r="B334" s="20" t="s">
        <v>292</v>
      </c>
      <c r="C334" s="54" t="s">
        <v>449</v>
      </c>
      <c r="D334" s="27">
        <v>5.3</v>
      </c>
      <c r="E334" s="27">
        <v>5.7</v>
      </c>
      <c r="F334" s="27">
        <v>27.6</v>
      </c>
      <c r="G334" s="27">
        <v>184</v>
      </c>
      <c r="H334" s="27">
        <v>110.19</v>
      </c>
      <c r="I334" s="27">
        <v>25.39</v>
      </c>
      <c r="J334" s="27">
        <v>0.67</v>
      </c>
      <c r="K334" s="27">
        <v>0.1</v>
      </c>
      <c r="L334" s="27">
        <v>0.12</v>
      </c>
      <c r="M334" s="27">
        <v>0.37</v>
      </c>
    </row>
    <row r="335" spans="1:13">
      <c r="A335" s="48" t="s">
        <v>291</v>
      </c>
      <c r="B335" s="20" t="s">
        <v>292</v>
      </c>
      <c r="C335" s="54" t="s">
        <v>135</v>
      </c>
      <c r="D335" s="18">
        <v>6.36</v>
      </c>
      <c r="E335" s="18">
        <v>6.84</v>
      </c>
      <c r="F335" s="18">
        <v>33.119999999999997</v>
      </c>
      <c r="G335" s="18">
        <v>220.8</v>
      </c>
      <c r="H335" s="18">
        <v>132.22999999999999</v>
      </c>
      <c r="I335" s="18">
        <v>30.47</v>
      </c>
      <c r="J335" s="18">
        <v>0.8</v>
      </c>
      <c r="K335" s="18">
        <v>0.12</v>
      </c>
      <c r="L335" s="18">
        <v>0.14000000000000001</v>
      </c>
      <c r="M335" s="18">
        <v>0.44</v>
      </c>
    </row>
    <row r="336" spans="1:13">
      <c r="A336" s="48" t="s">
        <v>291</v>
      </c>
      <c r="B336" s="20" t="s">
        <v>292</v>
      </c>
      <c r="C336" s="54" t="s">
        <v>116</v>
      </c>
      <c r="D336" s="18">
        <v>7.07</v>
      </c>
      <c r="E336" s="18">
        <v>7.6</v>
      </c>
      <c r="F336" s="18">
        <v>36.799999999999997</v>
      </c>
      <c r="G336" s="18">
        <v>245.33</v>
      </c>
      <c r="H336" s="18">
        <v>146.91999999999999</v>
      </c>
      <c r="I336" s="18">
        <v>33.85</v>
      </c>
      <c r="J336" s="18">
        <v>0.89</v>
      </c>
      <c r="K336" s="18">
        <v>0.13</v>
      </c>
      <c r="L336" s="18">
        <v>0.16</v>
      </c>
      <c r="M336" s="18">
        <v>0.49</v>
      </c>
    </row>
    <row r="337" spans="1:13">
      <c r="A337" s="48" t="s">
        <v>473</v>
      </c>
      <c r="B337" s="20" t="s">
        <v>131</v>
      </c>
      <c r="C337" s="54" t="s">
        <v>229</v>
      </c>
      <c r="D337" s="23">
        <v>4.59</v>
      </c>
      <c r="E337" s="23">
        <v>4.8499999999999996</v>
      </c>
      <c r="F337" s="23">
        <v>32.93</v>
      </c>
      <c r="G337" s="23">
        <v>192.4</v>
      </c>
      <c r="H337" s="23">
        <v>79.44</v>
      </c>
      <c r="I337" s="23">
        <v>12.72</v>
      </c>
      <c r="J337" s="23">
        <v>0.32</v>
      </c>
      <c r="K337" s="23">
        <v>0.05</v>
      </c>
      <c r="L337" s="23">
        <v>0.1</v>
      </c>
      <c r="M337" s="23">
        <v>0.33</v>
      </c>
    </row>
    <row r="338" spans="1:13">
      <c r="A338" s="48" t="s">
        <v>473</v>
      </c>
      <c r="B338" s="20" t="s">
        <v>131</v>
      </c>
      <c r="C338" s="54" t="s">
        <v>449</v>
      </c>
      <c r="D338" s="18">
        <v>5.3</v>
      </c>
      <c r="E338" s="18">
        <v>5.6</v>
      </c>
      <c r="F338" s="18">
        <v>38</v>
      </c>
      <c r="G338" s="18">
        <v>222</v>
      </c>
      <c r="H338" s="18">
        <v>91.66</v>
      </c>
      <c r="I338" s="18">
        <v>14.68</v>
      </c>
      <c r="J338" s="18">
        <v>0.37</v>
      </c>
      <c r="K338" s="18">
        <v>0.06</v>
      </c>
      <c r="L338" s="18">
        <v>0.11</v>
      </c>
      <c r="M338" s="18">
        <v>0.38</v>
      </c>
    </row>
    <row r="339" spans="1:13">
      <c r="A339" s="48" t="s">
        <v>187</v>
      </c>
      <c r="B339" s="20" t="s">
        <v>152</v>
      </c>
      <c r="C339" s="54" t="s">
        <v>229</v>
      </c>
      <c r="D339" s="18">
        <v>3.29</v>
      </c>
      <c r="E339" s="18">
        <v>5.1100000000000003</v>
      </c>
      <c r="F339" s="18">
        <v>15.25</v>
      </c>
      <c r="G339" s="18">
        <v>119.6</v>
      </c>
      <c r="H339" s="18">
        <v>82.72</v>
      </c>
      <c r="I339" s="18">
        <v>11.33</v>
      </c>
      <c r="J339" s="18">
        <v>0.21</v>
      </c>
      <c r="K339" s="18">
        <v>0.03</v>
      </c>
      <c r="L339" s="18">
        <v>0.1</v>
      </c>
      <c r="M339" s="18">
        <v>0.36</v>
      </c>
    </row>
    <row r="340" spans="1:13">
      <c r="A340" s="48" t="s">
        <v>187</v>
      </c>
      <c r="B340" s="20" t="s">
        <v>152</v>
      </c>
      <c r="C340" s="54" t="s">
        <v>474</v>
      </c>
      <c r="D340" s="18">
        <v>3.55</v>
      </c>
      <c r="E340" s="18">
        <v>5.51</v>
      </c>
      <c r="F340" s="18">
        <v>16.43</v>
      </c>
      <c r="G340" s="18">
        <v>128.80000000000001</v>
      </c>
      <c r="H340" s="18">
        <v>89.09</v>
      </c>
      <c r="I340" s="18">
        <v>12.2</v>
      </c>
      <c r="J340" s="18">
        <v>0.22</v>
      </c>
      <c r="K340" s="18">
        <v>0.04</v>
      </c>
      <c r="L340" s="18">
        <v>0.11</v>
      </c>
      <c r="M340" s="18">
        <v>0.38</v>
      </c>
    </row>
    <row r="341" spans="1:13">
      <c r="A341" s="48" t="s">
        <v>187</v>
      </c>
      <c r="B341" s="20" t="s">
        <v>152</v>
      </c>
      <c r="C341" s="54" t="s">
        <v>449</v>
      </c>
      <c r="D341" s="27">
        <v>3.8</v>
      </c>
      <c r="E341" s="27">
        <v>5.9</v>
      </c>
      <c r="F341" s="27">
        <v>17.600000000000001</v>
      </c>
      <c r="G341" s="27">
        <v>138</v>
      </c>
      <c r="H341" s="27">
        <v>95.45</v>
      </c>
      <c r="I341" s="27">
        <v>13.07</v>
      </c>
      <c r="J341" s="27">
        <v>0.24</v>
      </c>
      <c r="K341" s="27">
        <v>0.04</v>
      </c>
      <c r="L341" s="27">
        <v>0.12</v>
      </c>
      <c r="M341" s="27">
        <v>0.41</v>
      </c>
    </row>
    <row r="342" spans="1:13">
      <c r="A342" s="48" t="s">
        <v>187</v>
      </c>
      <c r="B342" s="20" t="s">
        <v>152</v>
      </c>
      <c r="C342" s="54" t="s">
        <v>135</v>
      </c>
      <c r="D342" s="18">
        <v>4.5599999999999996</v>
      </c>
      <c r="E342" s="18">
        <v>7.08</v>
      </c>
      <c r="F342" s="18">
        <v>21.12</v>
      </c>
      <c r="G342" s="18">
        <v>165.6</v>
      </c>
      <c r="H342" s="18">
        <v>114.54</v>
      </c>
      <c r="I342" s="18">
        <v>15.69</v>
      </c>
      <c r="J342" s="18">
        <v>0.28999999999999998</v>
      </c>
      <c r="K342" s="18">
        <v>0.05</v>
      </c>
      <c r="L342" s="18">
        <v>0.14000000000000001</v>
      </c>
      <c r="M342" s="18">
        <v>0.5</v>
      </c>
    </row>
    <row r="343" spans="1:13">
      <c r="A343" s="48" t="s">
        <v>187</v>
      </c>
      <c r="B343" s="20" t="s">
        <v>152</v>
      </c>
      <c r="C343" s="54" t="s">
        <v>116</v>
      </c>
      <c r="D343" s="23">
        <v>5.07</v>
      </c>
      <c r="E343" s="23">
        <v>7.87</v>
      </c>
      <c r="F343" s="23">
        <v>23.47</v>
      </c>
      <c r="G343" s="23">
        <v>184</v>
      </c>
      <c r="H343" s="23">
        <v>127.27</v>
      </c>
      <c r="I343" s="23">
        <v>17.43</v>
      </c>
      <c r="J343" s="23">
        <v>0.32</v>
      </c>
      <c r="K343" s="23">
        <v>0.05</v>
      </c>
      <c r="L343" s="23">
        <v>0.16</v>
      </c>
      <c r="M343" s="23">
        <v>0.55000000000000004</v>
      </c>
    </row>
    <row r="344" spans="1:13">
      <c r="A344" s="48" t="s">
        <v>475</v>
      </c>
      <c r="B344" s="20" t="s">
        <v>476</v>
      </c>
      <c r="C344" s="54" t="s">
        <v>229</v>
      </c>
      <c r="D344" s="23">
        <v>5.29</v>
      </c>
      <c r="E344" s="23">
        <v>6.67</v>
      </c>
      <c r="F344" s="23">
        <v>22.01</v>
      </c>
      <c r="G344" s="23">
        <v>169</v>
      </c>
      <c r="H344" s="23">
        <v>137.55000000000001</v>
      </c>
      <c r="I344" s="23">
        <v>18.62</v>
      </c>
      <c r="J344" s="23">
        <v>0.32</v>
      </c>
      <c r="K344" s="23">
        <v>0.06</v>
      </c>
      <c r="L344" s="23">
        <v>0.16</v>
      </c>
      <c r="M344" s="23">
        <v>0.6</v>
      </c>
    </row>
    <row r="345" spans="1:13">
      <c r="A345" s="48" t="s">
        <v>475</v>
      </c>
      <c r="B345" s="20" t="s">
        <v>476</v>
      </c>
      <c r="C345" s="54" t="s">
        <v>449</v>
      </c>
      <c r="D345" s="18">
        <v>6.1</v>
      </c>
      <c r="E345" s="18">
        <v>7.7</v>
      </c>
      <c r="F345" s="18">
        <v>25.4</v>
      </c>
      <c r="G345" s="18">
        <v>195</v>
      </c>
      <c r="H345" s="18">
        <v>158.71</v>
      </c>
      <c r="I345" s="18">
        <v>21.49</v>
      </c>
      <c r="J345" s="18">
        <v>0.37</v>
      </c>
      <c r="K345" s="18">
        <v>7.0000000000000007E-2</v>
      </c>
      <c r="L345" s="18">
        <v>0.19</v>
      </c>
      <c r="M345" s="18">
        <v>0.69</v>
      </c>
    </row>
    <row r="346" spans="1:13">
      <c r="A346" s="48" t="s">
        <v>477</v>
      </c>
      <c r="B346" s="20" t="s">
        <v>478</v>
      </c>
      <c r="C346" s="54" t="s">
        <v>229</v>
      </c>
      <c r="D346" s="18">
        <v>5.03</v>
      </c>
      <c r="E346" s="18">
        <v>6.24</v>
      </c>
      <c r="F346" s="18">
        <v>21.06</v>
      </c>
      <c r="G346" s="18">
        <v>160.33000000000001</v>
      </c>
      <c r="H346" s="18">
        <v>93.04</v>
      </c>
      <c r="I346" s="18">
        <v>37.380000000000003</v>
      </c>
      <c r="J346" s="18">
        <v>1.07</v>
      </c>
      <c r="K346" s="18">
        <v>0.13</v>
      </c>
      <c r="L346" s="18">
        <v>0.12</v>
      </c>
      <c r="M346" s="18">
        <v>0.34</v>
      </c>
    </row>
    <row r="347" spans="1:13">
      <c r="A347" s="48" t="s">
        <v>477</v>
      </c>
      <c r="B347" s="20" t="s">
        <v>478</v>
      </c>
      <c r="C347" s="54" t="s">
        <v>449</v>
      </c>
      <c r="D347" s="27">
        <v>5.8</v>
      </c>
      <c r="E347" s="27">
        <v>7.2</v>
      </c>
      <c r="F347" s="27">
        <v>24.3</v>
      </c>
      <c r="G347" s="27">
        <v>185</v>
      </c>
      <c r="H347" s="27">
        <v>107.35</v>
      </c>
      <c r="I347" s="27">
        <v>43.13</v>
      </c>
      <c r="J347" s="27">
        <v>1.23</v>
      </c>
      <c r="K347" s="27">
        <v>0.15</v>
      </c>
      <c r="L347" s="27">
        <v>0.14000000000000001</v>
      </c>
      <c r="M347" s="27">
        <v>0.39</v>
      </c>
    </row>
    <row r="348" spans="1:13">
      <c r="A348" s="48" t="s">
        <v>477</v>
      </c>
      <c r="B348" s="20" t="s">
        <v>478</v>
      </c>
      <c r="C348" s="54" t="s">
        <v>135</v>
      </c>
      <c r="D348" s="55">
        <v>6.96</v>
      </c>
      <c r="E348" s="55">
        <v>8.64</v>
      </c>
      <c r="F348" s="55">
        <v>29.16</v>
      </c>
      <c r="G348" s="55">
        <v>222</v>
      </c>
      <c r="H348" s="55">
        <v>128.82</v>
      </c>
      <c r="I348" s="55">
        <v>51.76</v>
      </c>
      <c r="J348" s="55">
        <v>1.48</v>
      </c>
      <c r="K348" s="55">
        <v>0.18</v>
      </c>
      <c r="L348" s="55">
        <v>0.17</v>
      </c>
      <c r="M348" s="55">
        <v>0.47</v>
      </c>
    </row>
    <row r="349" spans="1:13">
      <c r="A349" s="48" t="s">
        <v>477</v>
      </c>
      <c r="B349" s="20" t="s">
        <v>478</v>
      </c>
      <c r="C349" s="54" t="s">
        <v>116</v>
      </c>
      <c r="D349" s="55">
        <v>7.73</v>
      </c>
      <c r="E349" s="55">
        <v>9.6</v>
      </c>
      <c r="F349" s="55">
        <v>32.4</v>
      </c>
      <c r="G349" s="55">
        <v>246.67</v>
      </c>
      <c r="H349" s="55">
        <v>143.13</v>
      </c>
      <c r="I349" s="55">
        <v>57.51</v>
      </c>
      <c r="J349" s="55">
        <v>1.64</v>
      </c>
      <c r="K349" s="55">
        <v>0.2</v>
      </c>
      <c r="L349" s="55">
        <v>0.19</v>
      </c>
      <c r="M349" s="55">
        <v>0.52</v>
      </c>
    </row>
    <row r="350" spans="1:13">
      <c r="A350" s="48" t="s">
        <v>287</v>
      </c>
      <c r="B350" s="20" t="s">
        <v>288</v>
      </c>
      <c r="C350" s="54" t="s">
        <v>229</v>
      </c>
      <c r="D350" s="23">
        <v>3.29</v>
      </c>
      <c r="E350" s="23">
        <v>5.1100000000000003</v>
      </c>
      <c r="F350" s="23">
        <v>20.54</v>
      </c>
      <c r="G350" s="23">
        <v>142.13</v>
      </c>
      <c r="H350" s="23">
        <v>81.489999999999995</v>
      </c>
      <c r="I350" s="23">
        <v>18.55</v>
      </c>
      <c r="J350" s="23">
        <v>0.28000000000000003</v>
      </c>
      <c r="K350" s="23">
        <v>0.03</v>
      </c>
      <c r="L350" s="23">
        <v>0.1</v>
      </c>
      <c r="M350" s="23">
        <v>0.36</v>
      </c>
    </row>
    <row r="351" spans="1:13">
      <c r="A351" s="48" t="s">
        <v>287</v>
      </c>
      <c r="B351" s="20" t="s">
        <v>288</v>
      </c>
      <c r="C351" s="54" t="s">
        <v>449</v>
      </c>
      <c r="D351" s="18">
        <v>3.8</v>
      </c>
      <c r="E351" s="18">
        <v>5.9</v>
      </c>
      <c r="F351" s="18">
        <v>23.7</v>
      </c>
      <c r="G351" s="18">
        <v>164</v>
      </c>
      <c r="H351" s="18">
        <v>94.03</v>
      </c>
      <c r="I351" s="18">
        <v>21.4</v>
      </c>
      <c r="J351" s="18">
        <v>0.32</v>
      </c>
      <c r="K351" s="18">
        <v>0.04</v>
      </c>
      <c r="L351" s="18">
        <v>0.12</v>
      </c>
      <c r="M351" s="18">
        <v>0.41</v>
      </c>
    </row>
    <row r="352" spans="1:13">
      <c r="A352" s="48" t="s">
        <v>287</v>
      </c>
      <c r="B352" s="20" t="s">
        <v>288</v>
      </c>
      <c r="C352" s="54" t="s">
        <v>135</v>
      </c>
      <c r="D352" s="18">
        <v>4.5</v>
      </c>
      <c r="E352" s="18">
        <v>7.02</v>
      </c>
      <c r="F352" s="18">
        <v>27.81</v>
      </c>
      <c r="G352" s="18">
        <v>193.5</v>
      </c>
      <c r="H352" s="18">
        <v>110.6</v>
      </c>
      <c r="I352" s="18">
        <v>25.16</v>
      </c>
      <c r="J352" s="18">
        <v>0.37</v>
      </c>
      <c r="K352" s="18">
        <v>0.05</v>
      </c>
      <c r="L352" s="18">
        <v>0.14000000000000001</v>
      </c>
      <c r="M352" s="18">
        <v>0.49</v>
      </c>
    </row>
    <row r="353" spans="1:13">
      <c r="A353" s="48" t="s">
        <v>287</v>
      </c>
      <c r="B353" s="20" t="s">
        <v>288</v>
      </c>
      <c r="C353" s="54" t="s">
        <v>116</v>
      </c>
      <c r="D353" s="23">
        <v>5</v>
      </c>
      <c r="E353" s="23">
        <v>7.8</v>
      </c>
      <c r="F353" s="23">
        <v>30.9</v>
      </c>
      <c r="G353" s="23">
        <v>215</v>
      </c>
      <c r="H353" s="23">
        <v>122.89</v>
      </c>
      <c r="I353" s="23">
        <v>27.96</v>
      </c>
      <c r="J353" s="23">
        <v>0.41</v>
      </c>
      <c r="K353" s="23">
        <v>0.06</v>
      </c>
      <c r="L353" s="23">
        <v>0.15</v>
      </c>
      <c r="M353" s="23">
        <v>0.54</v>
      </c>
    </row>
    <row r="354" spans="1:13">
      <c r="A354" s="48" t="s">
        <v>218</v>
      </c>
      <c r="B354" s="20" t="s">
        <v>219</v>
      </c>
      <c r="C354" s="54" t="s">
        <v>229</v>
      </c>
      <c r="D354" s="18">
        <v>4.8499999999999996</v>
      </c>
      <c r="E354" s="18">
        <v>5.72</v>
      </c>
      <c r="F354" s="18">
        <v>22.88</v>
      </c>
      <c r="G354" s="18">
        <v>162.07</v>
      </c>
      <c r="H354" s="18">
        <v>83.98</v>
      </c>
      <c r="I354" s="18">
        <v>29.21</v>
      </c>
      <c r="J354" s="18">
        <v>0.76</v>
      </c>
      <c r="K354" s="18">
        <v>0.11</v>
      </c>
      <c r="L354" s="18">
        <v>0.1</v>
      </c>
      <c r="M354" s="18">
        <v>0.35</v>
      </c>
    </row>
    <row r="355" spans="1:13">
      <c r="A355" s="48" t="s">
        <v>218</v>
      </c>
      <c r="B355" s="20" t="s">
        <v>219</v>
      </c>
      <c r="C355" s="54" t="s">
        <v>449</v>
      </c>
      <c r="D355" s="27">
        <v>5.6</v>
      </c>
      <c r="E355" s="27">
        <v>6.6</v>
      </c>
      <c r="F355" s="27">
        <v>26.4</v>
      </c>
      <c r="G355" s="27">
        <v>187</v>
      </c>
      <c r="H355" s="27">
        <v>96.9</v>
      </c>
      <c r="I355" s="27">
        <v>33.700000000000003</v>
      </c>
      <c r="J355" s="27">
        <v>0.88</v>
      </c>
      <c r="K355" s="27">
        <v>0.13</v>
      </c>
      <c r="L355" s="27">
        <v>0.12</v>
      </c>
      <c r="M355" s="27">
        <v>0.4</v>
      </c>
    </row>
    <row r="356" spans="1:13">
      <c r="A356" s="48" t="s">
        <v>218</v>
      </c>
      <c r="B356" s="20" t="s">
        <v>219</v>
      </c>
      <c r="C356" s="54" t="s">
        <v>135</v>
      </c>
      <c r="D356" s="18">
        <v>6.72</v>
      </c>
      <c r="E356" s="18">
        <v>7.92</v>
      </c>
      <c r="F356" s="18">
        <v>31.68</v>
      </c>
      <c r="G356" s="18">
        <v>224.4</v>
      </c>
      <c r="H356" s="18">
        <v>116.28</v>
      </c>
      <c r="I356" s="18">
        <v>40.44</v>
      </c>
      <c r="J356" s="18">
        <v>1.05</v>
      </c>
      <c r="K356" s="18">
        <v>0.15</v>
      </c>
      <c r="L356" s="18">
        <v>0.14000000000000001</v>
      </c>
      <c r="M356" s="18">
        <v>0.48</v>
      </c>
    </row>
    <row r="357" spans="1:13">
      <c r="A357" s="48" t="s">
        <v>218</v>
      </c>
      <c r="B357" s="20" t="s">
        <v>219</v>
      </c>
      <c r="C357" s="54" t="s">
        <v>116</v>
      </c>
      <c r="D357" s="18">
        <v>7.47</v>
      </c>
      <c r="E357" s="18">
        <v>8.8000000000000007</v>
      </c>
      <c r="F357" s="18">
        <v>35.200000000000003</v>
      </c>
      <c r="G357" s="18">
        <v>249.33</v>
      </c>
      <c r="H357" s="18">
        <v>129.19999999999999</v>
      </c>
      <c r="I357" s="18">
        <v>44.93</v>
      </c>
      <c r="J357" s="18">
        <v>1.17</v>
      </c>
      <c r="K357" s="18">
        <v>0.17</v>
      </c>
      <c r="L357" s="18">
        <v>0.16</v>
      </c>
      <c r="M357" s="18">
        <v>0.53</v>
      </c>
    </row>
    <row r="358" spans="1:13">
      <c r="A358" s="48" t="s">
        <v>479</v>
      </c>
      <c r="B358" s="20" t="s">
        <v>139</v>
      </c>
      <c r="C358" s="54" t="s">
        <v>229</v>
      </c>
      <c r="D358" s="28">
        <v>4.8499999999999996</v>
      </c>
      <c r="E358" s="28">
        <v>5.2</v>
      </c>
      <c r="F358" s="28">
        <v>23.75</v>
      </c>
      <c r="G358" s="28">
        <v>156.87</v>
      </c>
      <c r="H358" s="28">
        <v>87.26</v>
      </c>
      <c r="I358" s="28">
        <v>23.58</v>
      </c>
      <c r="J358" s="28">
        <v>1.19</v>
      </c>
      <c r="K358" s="28">
        <v>0.09</v>
      </c>
      <c r="L358" s="28">
        <v>0.11</v>
      </c>
      <c r="M358" s="28">
        <v>0.35</v>
      </c>
    </row>
    <row r="359" spans="1:13">
      <c r="A359" s="48" t="s">
        <v>479</v>
      </c>
      <c r="B359" s="20" t="s">
        <v>139</v>
      </c>
      <c r="C359" s="54" t="s">
        <v>449</v>
      </c>
      <c r="D359" s="18">
        <v>5.6</v>
      </c>
      <c r="E359" s="18">
        <v>6</v>
      </c>
      <c r="F359" s="18">
        <v>27.4</v>
      </c>
      <c r="G359" s="18">
        <v>181</v>
      </c>
      <c r="H359" s="18">
        <v>100.69</v>
      </c>
      <c r="I359" s="18">
        <v>27.21</v>
      </c>
      <c r="J359" s="18">
        <v>1.37</v>
      </c>
      <c r="K359" s="18">
        <v>0.1</v>
      </c>
      <c r="L359" s="18">
        <v>0.13</v>
      </c>
      <c r="M359" s="18">
        <v>0.4</v>
      </c>
    </row>
    <row r="360" spans="1:13">
      <c r="A360" s="48" t="s">
        <v>479</v>
      </c>
      <c r="B360" s="20" t="s">
        <v>139</v>
      </c>
      <c r="C360" s="54" t="s">
        <v>135</v>
      </c>
      <c r="D360" s="18">
        <v>6.72</v>
      </c>
      <c r="E360" s="18">
        <v>7.2</v>
      </c>
      <c r="F360" s="18">
        <v>32.880000000000003</v>
      </c>
      <c r="G360" s="18">
        <v>217</v>
      </c>
      <c r="H360" s="18">
        <v>120.82</v>
      </c>
      <c r="I360" s="18">
        <v>32.65</v>
      </c>
      <c r="J360" s="18">
        <v>1.65</v>
      </c>
      <c r="K360" s="18">
        <v>0.12</v>
      </c>
      <c r="L360" s="18">
        <v>0.15</v>
      </c>
      <c r="M360" s="18">
        <v>0.48</v>
      </c>
    </row>
    <row r="361" spans="1:13">
      <c r="A361" s="48" t="s">
        <v>479</v>
      </c>
      <c r="B361" s="20" t="s">
        <v>139</v>
      </c>
      <c r="C361" s="54" t="s">
        <v>116</v>
      </c>
      <c r="D361" s="18">
        <v>7.47</v>
      </c>
      <c r="E361" s="18">
        <v>8</v>
      </c>
      <c r="F361" s="18">
        <v>36.53</v>
      </c>
      <c r="G361" s="18">
        <v>241.33</v>
      </c>
      <c r="H361" s="18">
        <v>134.25</v>
      </c>
      <c r="I361" s="18">
        <v>36.28</v>
      </c>
      <c r="J361" s="18">
        <v>1.83</v>
      </c>
      <c r="K361" s="18">
        <v>0.13</v>
      </c>
      <c r="L361" s="18">
        <v>0.17</v>
      </c>
      <c r="M361" s="18">
        <v>0.53</v>
      </c>
    </row>
    <row r="362" spans="1:13">
      <c r="A362" s="48" t="s">
        <v>273</v>
      </c>
      <c r="B362" s="20" t="s">
        <v>124</v>
      </c>
      <c r="C362" s="54" t="s">
        <v>229</v>
      </c>
      <c r="D362" s="18">
        <v>4.07</v>
      </c>
      <c r="E362" s="18">
        <v>5.29</v>
      </c>
      <c r="F362" s="18">
        <v>21.75</v>
      </c>
      <c r="G362" s="18">
        <v>150.80000000000001</v>
      </c>
      <c r="H362" s="18">
        <v>82.61</v>
      </c>
      <c r="I362" s="18">
        <v>24.09</v>
      </c>
      <c r="J362" s="18">
        <v>0.52</v>
      </c>
      <c r="K362" s="18">
        <v>0.08</v>
      </c>
      <c r="L362" s="18">
        <v>0.1</v>
      </c>
      <c r="M362" s="18">
        <v>0.35</v>
      </c>
    </row>
    <row r="363" spans="1:13">
      <c r="A363" s="48" t="s">
        <v>273</v>
      </c>
      <c r="B363" s="20" t="s">
        <v>124</v>
      </c>
      <c r="C363" s="54" t="s">
        <v>449</v>
      </c>
      <c r="D363" s="18">
        <v>4.7</v>
      </c>
      <c r="E363" s="18">
        <v>6.1</v>
      </c>
      <c r="F363" s="18">
        <v>25.1</v>
      </c>
      <c r="G363" s="18">
        <v>174</v>
      </c>
      <c r="H363" s="18">
        <v>95.32</v>
      </c>
      <c r="I363" s="18">
        <v>27.8</v>
      </c>
      <c r="J363" s="18">
        <v>0.6</v>
      </c>
      <c r="K363" s="18">
        <v>0.09</v>
      </c>
      <c r="L363" s="18">
        <v>0.12</v>
      </c>
      <c r="M363" s="18">
        <v>0.4</v>
      </c>
    </row>
    <row r="364" spans="1:13">
      <c r="A364" s="48" t="s">
        <v>273</v>
      </c>
      <c r="B364" s="20" t="s">
        <v>124</v>
      </c>
      <c r="C364" s="54" t="s">
        <v>135</v>
      </c>
      <c r="D364" s="18">
        <v>5.63</v>
      </c>
      <c r="E364" s="18">
        <v>7.31</v>
      </c>
      <c r="F364" s="18">
        <v>30.12</v>
      </c>
      <c r="G364" s="18">
        <v>209</v>
      </c>
      <c r="H364" s="18">
        <v>114.38</v>
      </c>
      <c r="I364" s="18">
        <v>33.630000000000003</v>
      </c>
      <c r="J364" s="18">
        <v>0.72</v>
      </c>
      <c r="K364" s="18">
        <v>0.11</v>
      </c>
      <c r="L364" s="18">
        <v>0.14000000000000001</v>
      </c>
      <c r="M364" s="18">
        <v>0.47</v>
      </c>
    </row>
    <row r="365" spans="1:13">
      <c r="A365" s="48" t="s">
        <v>273</v>
      </c>
      <c r="B365" s="20" t="s">
        <v>124</v>
      </c>
      <c r="C365" s="54" t="s">
        <v>116</v>
      </c>
      <c r="D365" s="18">
        <v>6.27</v>
      </c>
      <c r="E365" s="18">
        <v>8.1300000000000008</v>
      </c>
      <c r="F365" s="18">
        <v>33.47</v>
      </c>
      <c r="G365" s="18">
        <v>232</v>
      </c>
      <c r="H365" s="18">
        <v>127.09</v>
      </c>
      <c r="I365" s="18">
        <v>37.07</v>
      </c>
      <c r="J365" s="18">
        <v>0.8</v>
      </c>
      <c r="K365" s="18">
        <v>0.12</v>
      </c>
      <c r="L365" s="18">
        <v>0.16</v>
      </c>
      <c r="M365" s="18">
        <v>0.53</v>
      </c>
    </row>
    <row r="366" spans="1:13">
      <c r="A366" s="48" t="s">
        <v>480</v>
      </c>
      <c r="B366" s="20" t="s">
        <v>481</v>
      </c>
      <c r="C366" s="54" t="s">
        <v>482</v>
      </c>
      <c r="D366" s="23">
        <v>5.04</v>
      </c>
      <c r="E366" s="23">
        <v>5.2</v>
      </c>
      <c r="F366" s="23">
        <v>37.04</v>
      </c>
      <c r="G366" s="23">
        <v>214</v>
      </c>
      <c r="H366" s="23">
        <v>44.54</v>
      </c>
      <c r="I366" s="23">
        <v>11.94</v>
      </c>
      <c r="J366" s="23">
        <v>0.67</v>
      </c>
      <c r="K366" s="23">
        <v>0.05</v>
      </c>
      <c r="L366" s="23">
        <v>7.0000000000000007E-2</v>
      </c>
      <c r="M366" s="23">
        <v>0.6</v>
      </c>
    </row>
    <row r="367" spans="1:13">
      <c r="A367" s="48" t="s">
        <v>480</v>
      </c>
      <c r="B367" s="20" t="s">
        <v>481</v>
      </c>
      <c r="C367" s="54" t="s">
        <v>377</v>
      </c>
      <c r="D367" s="23">
        <v>6.3</v>
      </c>
      <c r="E367" s="23">
        <v>6.5</v>
      </c>
      <c r="F367" s="23">
        <v>46.3</v>
      </c>
      <c r="G367" s="23">
        <v>268</v>
      </c>
      <c r="H367" s="23">
        <v>55.68</v>
      </c>
      <c r="I367" s="23">
        <v>14.93</v>
      </c>
      <c r="J367" s="23">
        <v>0.84</v>
      </c>
      <c r="K367" s="23">
        <v>0.06</v>
      </c>
      <c r="L367" s="23">
        <v>0.09</v>
      </c>
      <c r="M367" s="23">
        <v>0.7</v>
      </c>
    </row>
    <row r="368" spans="1:13">
      <c r="A368" s="48" t="s">
        <v>480</v>
      </c>
      <c r="B368" s="20" t="s">
        <v>481</v>
      </c>
      <c r="C368" s="54" t="s">
        <v>378</v>
      </c>
      <c r="D368" s="23">
        <v>7.6</v>
      </c>
      <c r="E368" s="23">
        <v>7.7</v>
      </c>
      <c r="F368" s="23">
        <v>55.5</v>
      </c>
      <c r="G368" s="23">
        <v>322</v>
      </c>
      <c r="H368" s="23">
        <v>66.819999999999993</v>
      </c>
      <c r="I368" s="23">
        <v>17.920000000000002</v>
      </c>
      <c r="J368" s="23">
        <v>1.01</v>
      </c>
      <c r="K368" s="23">
        <v>0.08</v>
      </c>
      <c r="L368" s="23">
        <v>0.11</v>
      </c>
      <c r="M368" s="23">
        <v>0.84</v>
      </c>
    </row>
    <row r="369" spans="1:13">
      <c r="A369" s="48" t="s">
        <v>480</v>
      </c>
      <c r="B369" s="20" t="s">
        <v>481</v>
      </c>
      <c r="C369" s="54" t="s">
        <v>379</v>
      </c>
      <c r="D369" s="23">
        <v>8.4</v>
      </c>
      <c r="E369" s="23">
        <v>8.6</v>
      </c>
      <c r="F369" s="23">
        <v>61.7</v>
      </c>
      <c r="G369" s="23">
        <v>358</v>
      </c>
      <c r="H369" s="23">
        <v>74.239999999999995</v>
      </c>
      <c r="I369" s="23">
        <v>19.91</v>
      </c>
      <c r="J369" s="23">
        <v>1.1200000000000001</v>
      </c>
      <c r="K369" s="23">
        <v>0.09</v>
      </c>
      <c r="L369" s="23">
        <v>0.12</v>
      </c>
      <c r="M369" s="23">
        <v>0.93</v>
      </c>
    </row>
    <row r="370" spans="1:13">
      <c r="A370" s="48" t="s">
        <v>277</v>
      </c>
      <c r="B370" s="20" t="s">
        <v>46</v>
      </c>
      <c r="C370" s="54" t="s">
        <v>483</v>
      </c>
      <c r="D370" s="23">
        <v>3.6</v>
      </c>
      <c r="E370" s="23">
        <v>2.8</v>
      </c>
      <c r="F370" s="23">
        <v>22.2</v>
      </c>
      <c r="G370" s="23">
        <v>131</v>
      </c>
      <c r="H370" s="23">
        <v>6.2</v>
      </c>
      <c r="I370" s="23">
        <v>4.87</v>
      </c>
      <c r="J370" s="23">
        <v>0.49</v>
      </c>
      <c r="K370" s="23">
        <v>0.04</v>
      </c>
      <c r="L370" s="23">
        <v>0.02</v>
      </c>
      <c r="M370" s="23">
        <v>0</v>
      </c>
    </row>
    <row r="371" spans="1:13">
      <c r="A371" s="48" t="s">
        <v>277</v>
      </c>
      <c r="B371" s="20" t="s">
        <v>46</v>
      </c>
      <c r="C371" s="54" t="s">
        <v>446</v>
      </c>
      <c r="D371" s="23">
        <v>4.3</v>
      </c>
      <c r="E371" s="23">
        <v>3.4</v>
      </c>
      <c r="F371" s="23">
        <v>26.7</v>
      </c>
      <c r="G371" s="23">
        <v>157</v>
      </c>
      <c r="H371" s="23">
        <v>7.44</v>
      </c>
      <c r="I371" s="23">
        <v>5.85</v>
      </c>
      <c r="J371" s="23">
        <v>0.59</v>
      </c>
      <c r="K371" s="23">
        <v>0.05</v>
      </c>
      <c r="L371" s="23">
        <v>0.02</v>
      </c>
      <c r="M371" s="23">
        <v>0</v>
      </c>
    </row>
    <row r="372" spans="1:13">
      <c r="A372" s="48" t="s">
        <v>277</v>
      </c>
      <c r="B372" s="20" t="s">
        <v>46</v>
      </c>
      <c r="C372" s="54" t="s">
        <v>278</v>
      </c>
      <c r="D372" s="23">
        <v>4.5999999999999996</v>
      </c>
      <c r="E372" s="23">
        <v>3.7</v>
      </c>
      <c r="F372" s="23">
        <v>28.9</v>
      </c>
      <c r="G372" s="23">
        <v>170</v>
      </c>
      <c r="H372" s="23">
        <v>8.06</v>
      </c>
      <c r="I372" s="23">
        <v>6.34</v>
      </c>
      <c r="J372" s="23">
        <v>0.64</v>
      </c>
      <c r="K372" s="23">
        <v>0.05</v>
      </c>
      <c r="L372" s="23">
        <v>0.02</v>
      </c>
      <c r="M372" s="23">
        <v>0</v>
      </c>
    </row>
    <row r="373" spans="1:13">
      <c r="A373" s="48" t="s">
        <v>277</v>
      </c>
      <c r="B373" s="20" t="s">
        <v>46</v>
      </c>
      <c r="C373" s="54" t="s">
        <v>36</v>
      </c>
      <c r="D373" s="23">
        <v>5.5</v>
      </c>
      <c r="E373" s="23">
        <v>4.2</v>
      </c>
      <c r="F373" s="23">
        <v>33.299999999999997</v>
      </c>
      <c r="G373" s="23">
        <v>196</v>
      </c>
      <c r="H373" s="23">
        <v>9.31</v>
      </c>
      <c r="I373" s="23">
        <v>7.31</v>
      </c>
      <c r="J373" s="23">
        <v>0.74</v>
      </c>
      <c r="K373" s="23">
        <v>0.06</v>
      </c>
      <c r="L373" s="23">
        <v>0.02</v>
      </c>
      <c r="M373" s="23">
        <v>0</v>
      </c>
    </row>
    <row r="374" spans="1:13">
      <c r="A374" s="48" t="s">
        <v>277</v>
      </c>
      <c r="B374" s="20" t="s">
        <v>46</v>
      </c>
      <c r="C374" s="18" t="s">
        <v>135</v>
      </c>
      <c r="D374" s="18">
        <v>6.6</v>
      </c>
      <c r="E374" s="18">
        <v>5</v>
      </c>
      <c r="F374" s="18">
        <v>40</v>
      </c>
      <c r="G374" s="18">
        <v>235</v>
      </c>
      <c r="H374" s="18">
        <v>11.17</v>
      </c>
      <c r="I374" s="18">
        <v>8.77</v>
      </c>
      <c r="J374" s="18">
        <v>0.89</v>
      </c>
      <c r="K374" s="18">
        <v>7.0000000000000007E-2</v>
      </c>
      <c r="L374" s="18">
        <v>0.02</v>
      </c>
      <c r="M374" s="18">
        <v>0</v>
      </c>
    </row>
    <row r="375" spans="1:13">
      <c r="A375" s="48" t="s">
        <v>484</v>
      </c>
      <c r="B375" s="17" t="s">
        <v>485</v>
      </c>
      <c r="C375" s="18">
        <v>120</v>
      </c>
      <c r="D375" s="18">
        <v>6.8</v>
      </c>
      <c r="E375" s="18">
        <v>6.3</v>
      </c>
      <c r="F375" s="18">
        <v>22.89</v>
      </c>
      <c r="G375" s="18">
        <v>179</v>
      </c>
      <c r="H375" s="18">
        <v>119.59</v>
      </c>
      <c r="I375" s="18">
        <v>11.16</v>
      </c>
      <c r="J375" s="18">
        <v>0.57999999999999996</v>
      </c>
      <c r="K375" s="18">
        <v>0.04</v>
      </c>
      <c r="L375" s="18">
        <v>0.05</v>
      </c>
      <c r="M375" s="18">
        <v>0.03</v>
      </c>
    </row>
    <row r="376" spans="1:13">
      <c r="A376" s="48" t="s">
        <v>484</v>
      </c>
      <c r="B376" s="17" t="s">
        <v>485</v>
      </c>
      <c r="C376" s="18">
        <v>140</v>
      </c>
      <c r="D376" s="18">
        <v>8</v>
      </c>
      <c r="E376" s="18">
        <v>7.4</v>
      </c>
      <c r="F376" s="18">
        <v>26.7</v>
      </c>
      <c r="G376" s="18">
        <v>209</v>
      </c>
      <c r="H376" s="18">
        <v>139.52000000000001</v>
      </c>
      <c r="I376" s="18">
        <v>13.02</v>
      </c>
      <c r="J376" s="18">
        <v>0.68</v>
      </c>
      <c r="K376" s="18">
        <v>0.05</v>
      </c>
      <c r="L376" s="18">
        <v>0.06</v>
      </c>
      <c r="M376" s="18">
        <v>0.04</v>
      </c>
    </row>
    <row r="377" spans="1:13">
      <c r="A377" s="48" t="s">
        <v>484</v>
      </c>
      <c r="B377" s="17" t="s">
        <v>485</v>
      </c>
      <c r="C377" s="18">
        <v>150</v>
      </c>
      <c r="D377" s="18">
        <v>8.57</v>
      </c>
      <c r="E377" s="18">
        <v>7.9</v>
      </c>
      <c r="F377" s="18">
        <v>28.6</v>
      </c>
      <c r="G377" s="18">
        <v>224</v>
      </c>
      <c r="H377" s="18">
        <v>149.47999999999999</v>
      </c>
      <c r="I377" s="18">
        <v>13.95</v>
      </c>
      <c r="J377" s="18">
        <v>0.73</v>
      </c>
      <c r="K377" s="18">
        <v>0.05</v>
      </c>
      <c r="L377" s="18">
        <v>0.06</v>
      </c>
      <c r="M377" s="18">
        <v>0.04</v>
      </c>
    </row>
    <row r="378" spans="1:13">
      <c r="A378" s="48" t="s">
        <v>484</v>
      </c>
      <c r="B378" s="17" t="s">
        <v>485</v>
      </c>
      <c r="C378" s="18">
        <v>165</v>
      </c>
      <c r="D378" s="18">
        <v>9.6999999999999993</v>
      </c>
      <c r="E378" s="18">
        <v>10.9</v>
      </c>
      <c r="F378" s="18">
        <v>30.1</v>
      </c>
      <c r="G378" s="18">
        <v>261</v>
      </c>
      <c r="H378" s="18">
        <v>185.43</v>
      </c>
      <c r="I378" s="18">
        <v>16.62</v>
      </c>
      <c r="J378" s="18">
        <v>0.83</v>
      </c>
      <c r="K378" s="18">
        <v>0.06</v>
      </c>
      <c r="L378" s="18">
        <v>0.09</v>
      </c>
      <c r="M378" s="18">
        <v>0.12</v>
      </c>
    </row>
    <row r="379" spans="1:13">
      <c r="A379" s="48" t="s">
        <v>486</v>
      </c>
      <c r="B379" s="17" t="s">
        <v>487</v>
      </c>
      <c r="C379" s="18">
        <v>150</v>
      </c>
      <c r="D379" s="18">
        <v>16.329999999999998</v>
      </c>
      <c r="E379" s="18">
        <v>20.67</v>
      </c>
      <c r="F379" s="18">
        <v>8</v>
      </c>
      <c r="G379" s="18">
        <v>283.33</v>
      </c>
      <c r="H379" s="18">
        <v>99.9</v>
      </c>
      <c r="I379" s="18">
        <v>18.329999999999998</v>
      </c>
      <c r="J379" s="18">
        <v>2.75</v>
      </c>
      <c r="K379" s="18">
        <v>0.08</v>
      </c>
      <c r="L379" s="18">
        <v>0.48</v>
      </c>
      <c r="M379" s="18">
        <v>0.2</v>
      </c>
    </row>
    <row r="380" spans="1:13">
      <c r="A380" s="48" t="s">
        <v>486</v>
      </c>
      <c r="B380" s="17" t="s">
        <v>487</v>
      </c>
      <c r="C380" s="18">
        <v>180</v>
      </c>
      <c r="D380" s="18">
        <v>19.600000000000001</v>
      </c>
      <c r="E380" s="18">
        <v>24.8</v>
      </c>
      <c r="F380" s="18">
        <v>9.6</v>
      </c>
      <c r="G380" s="18">
        <v>340</v>
      </c>
      <c r="H380" s="18">
        <v>119.88</v>
      </c>
      <c r="I380" s="18">
        <v>22</v>
      </c>
      <c r="J380" s="18">
        <v>3.3</v>
      </c>
      <c r="K380" s="18">
        <v>0.1</v>
      </c>
      <c r="L380" s="18">
        <v>0.57999999999999996</v>
      </c>
      <c r="M380" s="18">
        <v>0.24</v>
      </c>
    </row>
    <row r="381" spans="1:13">
      <c r="A381" s="48" t="s">
        <v>486</v>
      </c>
      <c r="B381" s="17" t="s">
        <v>487</v>
      </c>
      <c r="C381" s="18">
        <v>200</v>
      </c>
      <c r="D381" s="18">
        <v>21.78</v>
      </c>
      <c r="E381" s="18">
        <v>27.56</v>
      </c>
      <c r="F381" s="18">
        <v>10.67</v>
      </c>
      <c r="G381" s="18">
        <v>377.78</v>
      </c>
      <c r="H381" s="18">
        <v>133.19999999999999</v>
      </c>
      <c r="I381" s="18">
        <v>24.44</v>
      </c>
      <c r="J381" s="18">
        <v>3.67</v>
      </c>
      <c r="K381" s="18">
        <v>0.11</v>
      </c>
      <c r="L381" s="18">
        <v>0.64</v>
      </c>
      <c r="M381" s="18">
        <v>0.27</v>
      </c>
    </row>
    <row r="382" spans="1:13">
      <c r="A382" s="48" t="s">
        <v>488</v>
      </c>
      <c r="B382" s="20" t="s">
        <v>489</v>
      </c>
      <c r="C382" s="68" t="s">
        <v>464</v>
      </c>
      <c r="D382" s="23">
        <v>12.57</v>
      </c>
      <c r="E382" s="23">
        <v>19.93</v>
      </c>
      <c r="F382" s="23">
        <v>2.31</v>
      </c>
      <c r="G382" s="23">
        <v>238.33</v>
      </c>
      <c r="H382" s="23">
        <v>86.74</v>
      </c>
      <c r="I382" s="23">
        <v>14.56</v>
      </c>
      <c r="J382" s="23">
        <v>2.17</v>
      </c>
      <c r="K382" s="23">
        <v>0.06</v>
      </c>
      <c r="L382" s="23">
        <v>0.39</v>
      </c>
      <c r="M382" s="23">
        <v>0.19</v>
      </c>
    </row>
    <row r="383" spans="1:13">
      <c r="A383" s="48" t="s">
        <v>488</v>
      </c>
      <c r="B383" s="20" t="s">
        <v>489</v>
      </c>
      <c r="C383" s="54" t="s">
        <v>490</v>
      </c>
      <c r="D383" s="18">
        <v>14.5</v>
      </c>
      <c r="E383" s="18">
        <v>23</v>
      </c>
      <c r="F383" s="18">
        <v>2.67</v>
      </c>
      <c r="G383" s="18">
        <v>275</v>
      </c>
      <c r="H383" s="18">
        <v>100.08</v>
      </c>
      <c r="I383" s="18">
        <v>16.8</v>
      </c>
      <c r="J383" s="18">
        <v>2.5</v>
      </c>
      <c r="K383" s="18">
        <v>7.0000000000000007E-2</v>
      </c>
      <c r="L383" s="18">
        <v>0.45</v>
      </c>
      <c r="M383" s="18">
        <v>0.22</v>
      </c>
    </row>
    <row r="384" spans="1:13">
      <c r="A384" s="48" t="s">
        <v>255</v>
      </c>
      <c r="B384" s="20" t="s">
        <v>256</v>
      </c>
      <c r="C384" s="54" t="s">
        <v>464</v>
      </c>
      <c r="D384" s="18">
        <v>9.7100000000000009</v>
      </c>
      <c r="E384" s="18">
        <v>14.65</v>
      </c>
      <c r="F384" s="18">
        <v>3.99</v>
      </c>
      <c r="G384" s="18">
        <v>186.33</v>
      </c>
      <c r="H384" s="18">
        <v>85.77</v>
      </c>
      <c r="I384" s="18">
        <v>22.13</v>
      </c>
      <c r="J384" s="18">
        <v>1.72</v>
      </c>
      <c r="K384" s="18">
        <v>0.06</v>
      </c>
      <c r="L384" s="18">
        <v>0.31</v>
      </c>
      <c r="M384" s="18">
        <v>0.36</v>
      </c>
    </row>
    <row r="385" spans="1:13">
      <c r="A385" s="48" t="s">
        <v>255</v>
      </c>
      <c r="B385" s="20" t="s">
        <v>256</v>
      </c>
      <c r="C385" s="54" t="s">
        <v>36</v>
      </c>
      <c r="D385" s="18">
        <v>11.2</v>
      </c>
      <c r="E385" s="18">
        <v>16.899999999999999</v>
      </c>
      <c r="F385" s="18">
        <v>4.5999999999999996</v>
      </c>
      <c r="G385" s="18">
        <v>215</v>
      </c>
      <c r="H385" s="18">
        <v>98.97</v>
      </c>
      <c r="I385" s="18">
        <v>25.53</v>
      </c>
      <c r="J385" s="18">
        <v>1.98</v>
      </c>
      <c r="K385" s="18">
        <v>7.0000000000000007E-2</v>
      </c>
      <c r="L385" s="18">
        <v>0.36</v>
      </c>
      <c r="M385" s="18">
        <v>0.41</v>
      </c>
    </row>
    <row r="386" spans="1:13">
      <c r="A386" s="48" t="s">
        <v>491</v>
      </c>
      <c r="B386" s="20" t="s">
        <v>492</v>
      </c>
      <c r="C386" s="54" t="s">
        <v>493</v>
      </c>
      <c r="D386" s="18">
        <v>18.3</v>
      </c>
      <c r="E386" s="18">
        <v>13.2</v>
      </c>
      <c r="F386" s="18">
        <v>23</v>
      </c>
      <c r="G386" s="18">
        <v>284</v>
      </c>
      <c r="H386" s="18">
        <v>180.38</v>
      </c>
      <c r="I386" s="18">
        <v>26.63</v>
      </c>
      <c r="J386" s="18">
        <v>0.63</v>
      </c>
      <c r="K386" s="18">
        <v>0.05</v>
      </c>
      <c r="L386" s="18">
        <v>0.28000000000000003</v>
      </c>
      <c r="M386" s="18">
        <v>0.36</v>
      </c>
    </row>
    <row r="387" spans="1:13">
      <c r="A387" s="48" t="s">
        <v>491</v>
      </c>
      <c r="B387" s="20" t="s">
        <v>492</v>
      </c>
      <c r="C387" s="54" t="s">
        <v>494</v>
      </c>
      <c r="D387" s="18">
        <v>21.9</v>
      </c>
      <c r="E387" s="18">
        <v>15.8</v>
      </c>
      <c r="F387" s="18">
        <v>27.6</v>
      </c>
      <c r="G387" s="18">
        <v>341</v>
      </c>
      <c r="H387" s="18">
        <v>216.46</v>
      </c>
      <c r="I387" s="18">
        <v>31.96</v>
      </c>
      <c r="J387" s="18">
        <v>0.75</v>
      </c>
      <c r="K387" s="18">
        <v>0.06</v>
      </c>
      <c r="L387" s="18">
        <v>0.34</v>
      </c>
      <c r="M387" s="18">
        <v>0.43</v>
      </c>
    </row>
    <row r="388" spans="1:13">
      <c r="A388" s="48" t="s">
        <v>491</v>
      </c>
      <c r="B388" s="20" t="s">
        <v>492</v>
      </c>
      <c r="C388" s="54" t="s">
        <v>495</v>
      </c>
      <c r="D388" s="18">
        <v>23.83</v>
      </c>
      <c r="E388" s="18">
        <v>17.16</v>
      </c>
      <c r="F388" s="18">
        <v>30.42</v>
      </c>
      <c r="G388" s="18">
        <v>373.53</v>
      </c>
      <c r="H388" s="18">
        <v>237.82</v>
      </c>
      <c r="I388" s="18">
        <v>34.99</v>
      </c>
      <c r="J388" s="18">
        <v>0.81</v>
      </c>
      <c r="K388" s="18">
        <v>7.0000000000000007E-2</v>
      </c>
      <c r="L388" s="18">
        <v>0.36</v>
      </c>
      <c r="M388" s="18">
        <v>0.48</v>
      </c>
    </row>
    <row r="389" spans="1:13">
      <c r="A389" s="48" t="s">
        <v>491</v>
      </c>
      <c r="B389" s="20" t="s">
        <v>492</v>
      </c>
      <c r="C389" s="54" t="s">
        <v>496</v>
      </c>
      <c r="D389" s="18">
        <v>27.5</v>
      </c>
      <c r="E389" s="18">
        <v>19.8</v>
      </c>
      <c r="F389" s="18">
        <v>35.1</v>
      </c>
      <c r="G389" s="18">
        <v>431</v>
      </c>
      <c r="H389" s="18">
        <v>274.41000000000003</v>
      </c>
      <c r="I389" s="18">
        <v>40.369999999999997</v>
      </c>
      <c r="J389" s="18">
        <v>0.94</v>
      </c>
      <c r="K389" s="18">
        <v>0.08</v>
      </c>
      <c r="L389" s="18">
        <v>0.42</v>
      </c>
      <c r="M389" s="18">
        <v>0.55000000000000004</v>
      </c>
    </row>
    <row r="390" spans="1:13">
      <c r="A390" s="48" t="s">
        <v>497</v>
      </c>
      <c r="B390" s="20" t="s">
        <v>498</v>
      </c>
      <c r="C390" s="54" t="s">
        <v>495</v>
      </c>
      <c r="D390" s="18">
        <v>22.32</v>
      </c>
      <c r="E390" s="18">
        <v>14.08</v>
      </c>
      <c r="F390" s="18">
        <v>34.67</v>
      </c>
      <c r="G390" s="18">
        <v>356.42</v>
      </c>
      <c r="H390" s="18">
        <v>179.44</v>
      </c>
      <c r="I390" s="18">
        <v>27.86</v>
      </c>
      <c r="J390" s="18">
        <v>0.83</v>
      </c>
      <c r="K390" s="18">
        <v>7.0000000000000007E-2</v>
      </c>
      <c r="L390" s="18">
        <v>0.3</v>
      </c>
      <c r="M390" s="18">
        <v>0.75</v>
      </c>
    </row>
    <row r="391" spans="1:13">
      <c r="A391" s="48" t="s">
        <v>497</v>
      </c>
      <c r="B391" s="20" t="s">
        <v>498</v>
      </c>
      <c r="C391" s="54" t="s">
        <v>496</v>
      </c>
      <c r="D391" s="18">
        <v>25.75</v>
      </c>
      <c r="E391" s="18">
        <v>16.25</v>
      </c>
      <c r="F391" s="18">
        <v>40</v>
      </c>
      <c r="G391" s="18">
        <v>411.25</v>
      </c>
      <c r="H391" s="18">
        <v>207.05</v>
      </c>
      <c r="I391" s="18">
        <v>32.15</v>
      </c>
      <c r="J391" s="18">
        <v>0.96</v>
      </c>
      <c r="K391" s="18">
        <v>0.08</v>
      </c>
      <c r="L391" s="18">
        <v>0.35</v>
      </c>
      <c r="M391" s="18">
        <v>0.86</v>
      </c>
    </row>
    <row r="392" spans="1:13">
      <c r="A392" s="48" t="s">
        <v>499</v>
      </c>
      <c r="B392" s="20" t="s">
        <v>500</v>
      </c>
      <c r="C392" s="54" t="s">
        <v>455</v>
      </c>
      <c r="D392" s="18">
        <v>24.59</v>
      </c>
      <c r="E392" s="18">
        <v>15.17</v>
      </c>
      <c r="F392" s="18">
        <v>22.75</v>
      </c>
      <c r="G392" s="18">
        <v>329.33</v>
      </c>
      <c r="H392" s="18">
        <v>198.27</v>
      </c>
      <c r="I392" s="18">
        <v>30.56</v>
      </c>
      <c r="J392" s="18">
        <v>0.85</v>
      </c>
      <c r="K392" s="18">
        <v>7.0000000000000007E-2</v>
      </c>
      <c r="L392" s="18">
        <v>0.33</v>
      </c>
      <c r="M392" s="18">
        <v>0.78</v>
      </c>
    </row>
    <row r="393" spans="1:13">
      <c r="A393" s="48" t="s">
        <v>499</v>
      </c>
      <c r="B393" s="20" t="s">
        <v>500</v>
      </c>
      <c r="C393" s="54" t="s">
        <v>377</v>
      </c>
      <c r="D393" s="18">
        <v>28.38</v>
      </c>
      <c r="E393" s="18">
        <v>17.5</v>
      </c>
      <c r="F393" s="18">
        <v>26.25</v>
      </c>
      <c r="G393" s="18">
        <v>380</v>
      </c>
      <c r="H393" s="18">
        <v>228.78</v>
      </c>
      <c r="I393" s="18">
        <v>35.26</v>
      </c>
      <c r="J393" s="18">
        <v>0.98</v>
      </c>
      <c r="K393" s="18">
        <v>0.08</v>
      </c>
      <c r="L393" s="18">
        <v>0.38</v>
      </c>
      <c r="M393" s="18">
        <v>0.9</v>
      </c>
    </row>
    <row r="394" spans="1:13">
      <c r="A394" s="48" t="s">
        <v>501</v>
      </c>
      <c r="B394" s="20" t="s">
        <v>502</v>
      </c>
      <c r="C394" s="54" t="s">
        <v>503</v>
      </c>
      <c r="D394" s="18">
        <v>19.149999999999999</v>
      </c>
      <c r="E394" s="18">
        <v>16.12</v>
      </c>
      <c r="F394" s="18">
        <v>30.85</v>
      </c>
      <c r="G394" s="18">
        <v>345.8</v>
      </c>
      <c r="H394" s="18">
        <v>166.48</v>
      </c>
      <c r="I394" s="18">
        <v>34.6</v>
      </c>
      <c r="J394" s="18">
        <v>0.9</v>
      </c>
      <c r="K394" s="18">
        <v>0.08</v>
      </c>
      <c r="L394" s="18">
        <v>0.28000000000000003</v>
      </c>
      <c r="M394" s="18">
        <v>1.05</v>
      </c>
    </row>
    <row r="395" spans="1:13">
      <c r="A395" s="48" t="s">
        <v>501</v>
      </c>
      <c r="B395" s="20" t="s">
        <v>502</v>
      </c>
      <c r="C395" s="54" t="s">
        <v>504</v>
      </c>
      <c r="D395" s="18">
        <v>22.1</v>
      </c>
      <c r="E395" s="18">
        <v>18.600000000000001</v>
      </c>
      <c r="F395" s="18">
        <v>35.6</v>
      </c>
      <c r="G395" s="18">
        <v>399</v>
      </c>
      <c r="H395" s="18">
        <v>192.09</v>
      </c>
      <c r="I395" s="18">
        <v>39.92</v>
      </c>
      <c r="J395" s="18">
        <v>1.04</v>
      </c>
      <c r="K395" s="18">
        <v>0.09</v>
      </c>
      <c r="L395" s="18">
        <v>0.32</v>
      </c>
      <c r="M395" s="18">
        <v>1.21</v>
      </c>
    </row>
    <row r="396" spans="1:13">
      <c r="A396" s="48" t="s">
        <v>505</v>
      </c>
      <c r="B396" s="20" t="s">
        <v>506</v>
      </c>
      <c r="C396" s="54" t="s">
        <v>495</v>
      </c>
      <c r="D396" s="18">
        <v>17.940000000000001</v>
      </c>
      <c r="E396" s="18">
        <v>6.85</v>
      </c>
      <c r="F396" s="18">
        <v>28.6</v>
      </c>
      <c r="G396" s="18">
        <v>305.93</v>
      </c>
      <c r="H396" s="18">
        <v>210.57</v>
      </c>
      <c r="I396" s="18">
        <v>37.549999999999997</v>
      </c>
      <c r="J396" s="18">
        <v>0.76</v>
      </c>
      <c r="K396" s="18">
        <v>7.0000000000000007E-2</v>
      </c>
      <c r="L396" s="18">
        <v>0.32</v>
      </c>
      <c r="M396" s="18">
        <v>1.18</v>
      </c>
    </row>
    <row r="397" spans="1:13">
      <c r="A397" s="48" t="s">
        <v>505</v>
      </c>
      <c r="B397" s="20" t="s">
        <v>506</v>
      </c>
      <c r="C397" s="54" t="s">
        <v>496</v>
      </c>
      <c r="D397" s="18">
        <v>20.7</v>
      </c>
      <c r="E397" s="18">
        <v>7.9</v>
      </c>
      <c r="F397" s="18">
        <v>33</v>
      </c>
      <c r="G397" s="18">
        <v>353</v>
      </c>
      <c r="H397" s="18">
        <v>242.96</v>
      </c>
      <c r="I397" s="18">
        <v>43.33</v>
      </c>
      <c r="J397" s="18">
        <v>0.88</v>
      </c>
      <c r="K397" s="18">
        <v>0.08</v>
      </c>
      <c r="L397" s="18">
        <v>0.37</v>
      </c>
      <c r="M397" s="18">
        <v>1.36</v>
      </c>
    </row>
    <row r="398" spans="1:13">
      <c r="A398" s="48" t="s">
        <v>209</v>
      </c>
      <c r="B398" s="20" t="s">
        <v>210</v>
      </c>
      <c r="C398" s="54" t="s">
        <v>507</v>
      </c>
      <c r="D398" s="18">
        <v>1.75</v>
      </c>
      <c r="E398" s="18">
        <v>2.8</v>
      </c>
      <c r="F398" s="18">
        <v>21.5</v>
      </c>
      <c r="G398" s="18">
        <v>126</v>
      </c>
      <c r="H398" s="18">
        <v>3.14</v>
      </c>
      <c r="I398" s="18">
        <v>1.85</v>
      </c>
      <c r="J398" s="18">
        <v>0.16</v>
      </c>
      <c r="K398" s="18">
        <v>0.02</v>
      </c>
      <c r="L398" s="18">
        <v>0.02</v>
      </c>
      <c r="M398" s="18">
        <v>0</v>
      </c>
    </row>
    <row r="399" spans="1:13">
      <c r="A399" s="48" t="s">
        <v>209</v>
      </c>
      <c r="B399" s="20" t="s">
        <v>210</v>
      </c>
      <c r="C399" s="54" t="s">
        <v>211</v>
      </c>
      <c r="D399" s="18">
        <v>2.4500000000000002</v>
      </c>
      <c r="E399" s="18">
        <v>3.9</v>
      </c>
      <c r="F399" s="18">
        <v>30.1</v>
      </c>
      <c r="G399" s="18">
        <v>176</v>
      </c>
      <c r="H399" s="18">
        <v>4.4000000000000004</v>
      </c>
      <c r="I399" s="18">
        <v>2.59</v>
      </c>
      <c r="J399" s="18">
        <v>0.23</v>
      </c>
      <c r="K399" s="18">
        <v>0.02</v>
      </c>
      <c r="L399" s="18">
        <v>0.02</v>
      </c>
      <c r="M399" s="18">
        <v>0</v>
      </c>
    </row>
    <row r="400" spans="1:13">
      <c r="A400" s="48" t="s">
        <v>209</v>
      </c>
      <c r="B400" s="20" t="s">
        <v>210</v>
      </c>
      <c r="C400" s="54" t="s">
        <v>508</v>
      </c>
      <c r="D400" s="18">
        <v>3.5</v>
      </c>
      <c r="E400" s="18">
        <v>5.6</v>
      </c>
      <c r="F400" s="18">
        <v>43</v>
      </c>
      <c r="G400" s="18">
        <v>252</v>
      </c>
      <c r="H400" s="18">
        <v>6.28</v>
      </c>
      <c r="I400" s="18">
        <v>3.7</v>
      </c>
      <c r="J400" s="18">
        <v>0.33</v>
      </c>
      <c r="K400" s="18">
        <v>0.03</v>
      </c>
      <c r="L400" s="18">
        <v>0.03</v>
      </c>
      <c r="M400" s="18">
        <v>0</v>
      </c>
    </row>
    <row r="401" spans="1:13">
      <c r="A401" s="48" t="s">
        <v>509</v>
      </c>
      <c r="B401" s="20" t="s">
        <v>510</v>
      </c>
      <c r="C401" s="54" t="s">
        <v>511</v>
      </c>
      <c r="D401" s="18">
        <v>0.4</v>
      </c>
      <c r="E401" s="18">
        <v>1.1000000000000001</v>
      </c>
      <c r="F401" s="18">
        <v>1.3</v>
      </c>
      <c r="G401" s="18">
        <v>17</v>
      </c>
      <c r="H401" s="18">
        <v>10.86</v>
      </c>
      <c r="I401" s="18">
        <v>1.37</v>
      </c>
      <c r="J401" s="18">
        <v>0.02</v>
      </c>
      <c r="K401" s="18">
        <v>0</v>
      </c>
      <c r="L401" s="18">
        <v>0.01</v>
      </c>
      <c r="M401" s="18">
        <v>0.05</v>
      </c>
    </row>
    <row r="402" spans="1:13">
      <c r="A402" s="48" t="s">
        <v>509</v>
      </c>
      <c r="B402" s="20" t="s">
        <v>510</v>
      </c>
      <c r="C402" s="54" t="s">
        <v>242</v>
      </c>
      <c r="D402" s="18">
        <v>0.6</v>
      </c>
      <c r="E402" s="18">
        <v>1.7</v>
      </c>
      <c r="F402" s="18">
        <v>2</v>
      </c>
      <c r="G402" s="18">
        <v>25</v>
      </c>
      <c r="H402" s="18">
        <v>16.29</v>
      </c>
      <c r="I402" s="18">
        <v>2.06</v>
      </c>
      <c r="J402" s="18">
        <v>0.03</v>
      </c>
      <c r="K402" s="18">
        <v>0.01</v>
      </c>
      <c r="L402" s="18">
        <v>0.02</v>
      </c>
      <c r="M402" s="18">
        <v>0.08</v>
      </c>
    </row>
    <row r="403" spans="1:13">
      <c r="A403" s="48" t="s">
        <v>280</v>
      </c>
      <c r="B403" s="20" t="s">
        <v>81</v>
      </c>
      <c r="C403" s="54" t="s">
        <v>511</v>
      </c>
      <c r="D403" s="18">
        <v>0.2</v>
      </c>
      <c r="E403" s="18">
        <v>0.9</v>
      </c>
      <c r="F403" s="18">
        <v>1.3</v>
      </c>
      <c r="G403" s="18">
        <v>14</v>
      </c>
      <c r="H403" s="18">
        <v>1.1599999999999999</v>
      </c>
      <c r="I403" s="18">
        <v>1.79</v>
      </c>
      <c r="J403" s="18">
        <v>0.08</v>
      </c>
      <c r="K403" s="18">
        <v>0.01</v>
      </c>
      <c r="L403" s="18">
        <v>0.01</v>
      </c>
      <c r="M403" s="18">
        <v>0.54</v>
      </c>
    </row>
    <row r="404" spans="1:13">
      <c r="A404" s="48" t="s">
        <v>280</v>
      </c>
      <c r="B404" s="20" t="s">
        <v>81</v>
      </c>
      <c r="C404" s="54" t="s">
        <v>242</v>
      </c>
      <c r="D404" s="18">
        <v>0.3</v>
      </c>
      <c r="E404" s="18">
        <v>1.35</v>
      </c>
      <c r="F404" s="18">
        <v>1.95</v>
      </c>
      <c r="G404" s="18">
        <v>21</v>
      </c>
      <c r="H404" s="18">
        <v>1.74</v>
      </c>
      <c r="I404" s="18">
        <v>2.69</v>
      </c>
      <c r="J404" s="18">
        <v>0.12</v>
      </c>
      <c r="K404" s="18">
        <v>0.02</v>
      </c>
      <c r="L404" s="18">
        <v>0.02</v>
      </c>
      <c r="M404" s="18">
        <v>0.81</v>
      </c>
    </row>
    <row r="405" spans="1:13">
      <c r="A405" s="48" t="s">
        <v>280</v>
      </c>
      <c r="B405" s="20" t="s">
        <v>81</v>
      </c>
      <c r="C405" s="54" t="s">
        <v>328</v>
      </c>
      <c r="D405" s="18">
        <v>0.4</v>
      </c>
      <c r="E405" s="18">
        <v>1.8</v>
      </c>
      <c r="F405" s="18">
        <v>2.6</v>
      </c>
      <c r="G405" s="18">
        <v>28</v>
      </c>
      <c r="H405" s="18">
        <v>2.3199999999999998</v>
      </c>
      <c r="I405" s="18">
        <v>3.58</v>
      </c>
      <c r="J405" s="18">
        <v>0.16</v>
      </c>
      <c r="K405" s="18">
        <v>0.02</v>
      </c>
      <c r="L405" s="18">
        <v>0.02</v>
      </c>
      <c r="M405" s="18">
        <v>1.08</v>
      </c>
    </row>
    <row r="406" spans="1:13">
      <c r="A406" s="48" t="s">
        <v>512</v>
      </c>
      <c r="B406" s="20" t="s">
        <v>513</v>
      </c>
      <c r="C406" s="54" t="s">
        <v>511</v>
      </c>
      <c r="D406" s="18">
        <v>0.2</v>
      </c>
      <c r="E406" s="18">
        <v>0.7</v>
      </c>
      <c r="F406" s="18">
        <v>0.9</v>
      </c>
      <c r="G406" s="18">
        <v>11</v>
      </c>
      <c r="H406" s="18">
        <v>0.24</v>
      </c>
      <c r="I406" s="18">
        <v>0.21</v>
      </c>
      <c r="J406" s="18">
        <v>0.02</v>
      </c>
      <c r="K406" s="18">
        <v>0</v>
      </c>
      <c r="L406" s="18">
        <v>0</v>
      </c>
      <c r="M406" s="18">
        <v>0</v>
      </c>
    </row>
    <row r="407" spans="1:13">
      <c r="A407" s="48" t="s">
        <v>512</v>
      </c>
      <c r="B407" s="20" t="s">
        <v>513</v>
      </c>
      <c r="C407" s="54" t="s">
        <v>242</v>
      </c>
      <c r="D407" s="18">
        <v>0.3</v>
      </c>
      <c r="E407" s="18">
        <v>1.05</v>
      </c>
      <c r="F407" s="18">
        <v>1.35</v>
      </c>
      <c r="G407" s="18">
        <v>16.5</v>
      </c>
      <c r="H407" s="18">
        <v>0.36</v>
      </c>
      <c r="I407" s="18">
        <v>0.32</v>
      </c>
      <c r="J407" s="18">
        <v>0.03</v>
      </c>
      <c r="K407" s="18">
        <v>0</v>
      </c>
      <c r="L407" s="18">
        <v>0</v>
      </c>
      <c r="M407" s="18">
        <v>0</v>
      </c>
    </row>
    <row r="408" spans="1:13">
      <c r="A408" s="48" t="s">
        <v>512</v>
      </c>
      <c r="B408" s="20" t="s">
        <v>513</v>
      </c>
      <c r="C408" s="54" t="s">
        <v>328</v>
      </c>
      <c r="D408" s="18">
        <v>0.4</v>
      </c>
      <c r="E408" s="18">
        <v>1.4</v>
      </c>
      <c r="F408" s="18">
        <v>1.8</v>
      </c>
      <c r="G408" s="18">
        <v>22</v>
      </c>
      <c r="H408" s="18">
        <v>0.48</v>
      </c>
      <c r="I408" s="18">
        <v>0.42</v>
      </c>
      <c r="J408" s="18">
        <v>0.04</v>
      </c>
      <c r="K408" s="18">
        <v>0</v>
      </c>
      <c r="L408" s="18">
        <v>0</v>
      </c>
      <c r="M408" s="18">
        <v>0</v>
      </c>
    </row>
    <row r="409" spans="1:13">
      <c r="A409" s="48" t="s">
        <v>514</v>
      </c>
      <c r="B409" s="20" t="s">
        <v>515</v>
      </c>
      <c r="C409" s="54" t="s">
        <v>516</v>
      </c>
      <c r="D409" s="18">
        <v>4.5</v>
      </c>
      <c r="E409" s="18">
        <v>4.2</v>
      </c>
      <c r="F409" s="18">
        <v>24.9</v>
      </c>
      <c r="G409" s="18">
        <v>156</v>
      </c>
      <c r="H409" s="18">
        <v>65.42</v>
      </c>
      <c r="I409" s="18">
        <v>10.73</v>
      </c>
      <c r="J409" s="18">
        <v>0.37</v>
      </c>
      <c r="K409" s="18">
        <v>0.05</v>
      </c>
      <c r="L409" s="18">
        <v>0.09</v>
      </c>
      <c r="M409" s="18">
        <v>0.24</v>
      </c>
    </row>
    <row r="410" spans="1:13">
      <c r="A410" s="48" t="s">
        <v>514</v>
      </c>
      <c r="B410" s="20" t="s">
        <v>515</v>
      </c>
      <c r="C410" s="54" t="s">
        <v>517</v>
      </c>
      <c r="D410" s="18">
        <v>6.4</v>
      </c>
      <c r="E410" s="18">
        <v>6</v>
      </c>
      <c r="F410" s="18">
        <v>35.4</v>
      </c>
      <c r="G410" s="18">
        <v>221</v>
      </c>
      <c r="H410" s="18">
        <v>94.59</v>
      </c>
      <c r="I410" s="18">
        <v>15.36</v>
      </c>
      <c r="J410" s="18">
        <v>0.53</v>
      </c>
      <c r="K410" s="18">
        <v>7.0000000000000007E-2</v>
      </c>
      <c r="L410" s="18">
        <v>0.12</v>
      </c>
      <c r="M410" s="18">
        <v>0.35</v>
      </c>
    </row>
    <row r="411" spans="1:13">
      <c r="A411" s="48" t="s">
        <v>212</v>
      </c>
      <c r="B411" s="20" t="s">
        <v>83</v>
      </c>
      <c r="C411" s="54" t="s">
        <v>200</v>
      </c>
      <c r="D411" s="18">
        <v>0.1</v>
      </c>
      <c r="E411" s="18">
        <v>0.02</v>
      </c>
      <c r="F411" s="18">
        <v>4.5999999999999996</v>
      </c>
      <c r="G411" s="18">
        <v>18</v>
      </c>
      <c r="H411" s="18">
        <v>0.13</v>
      </c>
      <c r="I411" s="18">
        <v>0</v>
      </c>
      <c r="J411" s="18">
        <v>0.01</v>
      </c>
      <c r="K411" s="18">
        <v>0</v>
      </c>
      <c r="L411" s="18">
        <v>0</v>
      </c>
      <c r="M411" s="18">
        <v>0</v>
      </c>
    </row>
    <row r="412" spans="1:13">
      <c r="A412" s="48" t="s">
        <v>212</v>
      </c>
      <c r="B412" s="20" t="s">
        <v>83</v>
      </c>
      <c r="C412" s="54" t="s">
        <v>190</v>
      </c>
      <c r="D412" s="18">
        <v>0.12</v>
      </c>
      <c r="E412" s="18">
        <v>0.03</v>
      </c>
      <c r="F412" s="18">
        <v>5.52</v>
      </c>
      <c r="G412" s="18">
        <v>21.6</v>
      </c>
      <c r="H412" s="18">
        <v>0.15</v>
      </c>
      <c r="I412" s="18">
        <v>0</v>
      </c>
      <c r="J412" s="18">
        <v>0.01</v>
      </c>
      <c r="K412" s="18">
        <v>0</v>
      </c>
      <c r="L412" s="18">
        <v>0</v>
      </c>
      <c r="M412" s="18">
        <v>0</v>
      </c>
    </row>
    <row r="413" spans="1:13">
      <c r="A413" s="48" t="s">
        <v>212</v>
      </c>
      <c r="B413" s="20" t="s">
        <v>83</v>
      </c>
      <c r="C413" s="54" t="s">
        <v>213</v>
      </c>
      <c r="D413" s="18">
        <v>0.13</v>
      </c>
      <c r="E413" s="18">
        <v>0.03</v>
      </c>
      <c r="F413" s="18">
        <v>6.13</v>
      </c>
      <c r="G413" s="18">
        <v>24</v>
      </c>
      <c r="H413" s="18">
        <v>0.17</v>
      </c>
      <c r="I413" s="18">
        <v>0</v>
      </c>
      <c r="J413" s="18">
        <v>0.01</v>
      </c>
      <c r="K413" s="18">
        <v>0</v>
      </c>
      <c r="L413" s="18">
        <v>0</v>
      </c>
      <c r="M413" s="18">
        <v>0</v>
      </c>
    </row>
    <row r="414" spans="1:13">
      <c r="A414" s="48" t="s">
        <v>257</v>
      </c>
      <c r="B414" s="20" t="s">
        <v>258</v>
      </c>
      <c r="C414" s="54" t="s">
        <v>200</v>
      </c>
      <c r="D414" s="18">
        <v>1.1000000000000001</v>
      </c>
      <c r="E414" s="18">
        <v>1.1000000000000001</v>
      </c>
      <c r="F414" s="18">
        <v>6.2</v>
      </c>
      <c r="G414" s="18">
        <v>38</v>
      </c>
      <c r="H414" s="18">
        <v>39.61</v>
      </c>
      <c r="I414" s="18">
        <v>4.55</v>
      </c>
      <c r="J414" s="18">
        <v>0.05</v>
      </c>
      <c r="K414" s="18">
        <v>0.01</v>
      </c>
      <c r="L414" s="18">
        <v>0.04</v>
      </c>
      <c r="M414" s="18">
        <v>0.19</v>
      </c>
    </row>
    <row r="415" spans="1:13">
      <c r="A415" s="48" t="s">
        <v>257</v>
      </c>
      <c r="B415" s="20" t="s">
        <v>258</v>
      </c>
      <c r="C415" s="54" t="s">
        <v>190</v>
      </c>
      <c r="D415" s="18">
        <v>1.32</v>
      </c>
      <c r="E415" s="18">
        <v>1.32</v>
      </c>
      <c r="F415" s="18">
        <v>7.44</v>
      </c>
      <c r="G415" s="18">
        <v>45.6</v>
      </c>
      <c r="H415" s="18">
        <v>47.53</v>
      </c>
      <c r="I415" s="18">
        <v>5.46</v>
      </c>
      <c r="J415" s="18">
        <v>0.06</v>
      </c>
      <c r="K415" s="18">
        <v>0.01</v>
      </c>
      <c r="L415" s="18">
        <v>0.05</v>
      </c>
      <c r="M415" s="18">
        <v>0.23</v>
      </c>
    </row>
    <row r="416" spans="1:13">
      <c r="A416" s="48" t="s">
        <v>257</v>
      </c>
      <c r="B416" s="20" t="s">
        <v>258</v>
      </c>
      <c r="C416" s="54" t="s">
        <v>213</v>
      </c>
      <c r="D416" s="18">
        <v>1.47</v>
      </c>
      <c r="E416" s="18">
        <v>1.47</v>
      </c>
      <c r="F416" s="18">
        <v>8.27</v>
      </c>
      <c r="G416" s="18">
        <v>50.67</v>
      </c>
      <c r="H416" s="18">
        <v>52.81</v>
      </c>
      <c r="I416" s="18">
        <v>6.07</v>
      </c>
      <c r="J416" s="18">
        <v>7.0000000000000007E-2</v>
      </c>
      <c r="K416" s="18">
        <v>0.01</v>
      </c>
      <c r="L416" s="18">
        <v>0.05</v>
      </c>
      <c r="M416" s="18">
        <v>0.25</v>
      </c>
    </row>
    <row r="417" spans="1:13">
      <c r="A417" s="48" t="s">
        <v>233</v>
      </c>
      <c r="B417" s="20" t="s">
        <v>234</v>
      </c>
      <c r="C417" s="54" t="s">
        <v>200</v>
      </c>
      <c r="D417" s="18">
        <v>0.1</v>
      </c>
      <c r="E417" s="18">
        <v>0.03</v>
      </c>
      <c r="F417" s="18">
        <v>4.7</v>
      </c>
      <c r="G417" s="18">
        <v>19</v>
      </c>
      <c r="H417" s="18">
        <v>1.97</v>
      </c>
      <c r="I417" s="18">
        <v>0.55000000000000004</v>
      </c>
      <c r="J417" s="18">
        <v>0.06</v>
      </c>
      <c r="K417" s="18">
        <v>0</v>
      </c>
      <c r="L417" s="18">
        <v>0</v>
      </c>
      <c r="M417" s="18">
        <v>0.84</v>
      </c>
    </row>
    <row r="418" spans="1:13">
      <c r="A418" s="48" t="s">
        <v>233</v>
      </c>
      <c r="B418" s="20" t="s">
        <v>234</v>
      </c>
      <c r="C418" s="54" t="s">
        <v>190</v>
      </c>
      <c r="D418" s="18">
        <v>0.12</v>
      </c>
      <c r="E418" s="18">
        <v>0.04</v>
      </c>
      <c r="F418" s="18">
        <v>5.64</v>
      </c>
      <c r="G418" s="18">
        <v>22.8</v>
      </c>
      <c r="H418" s="18">
        <v>2.36</v>
      </c>
      <c r="I418" s="18">
        <v>0.66</v>
      </c>
      <c r="J418" s="18">
        <v>7.0000000000000007E-2</v>
      </c>
      <c r="K418" s="18">
        <v>0</v>
      </c>
      <c r="L418" s="18">
        <v>0</v>
      </c>
      <c r="M418" s="18">
        <v>1.01</v>
      </c>
    </row>
    <row r="419" spans="1:13">
      <c r="A419" s="48" t="s">
        <v>233</v>
      </c>
      <c r="B419" s="20" t="s">
        <v>234</v>
      </c>
      <c r="C419" s="54" t="s">
        <v>213</v>
      </c>
      <c r="D419" s="18">
        <v>0.13</v>
      </c>
      <c r="E419" s="18">
        <v>0.04</v>
      </c>
      <c r="F419" s="18">
        <v>6.27</v>
      </c>
      <c r="G419" s="18">
        <v>25.33</v>
      </c>
      <c r="H419" s="18">
        <v>2.63</v>
      </c>
      <c r="I419" s="18">
        <v>0.73</v>
      </c>
      <c r="J419" s="18">
        <v>0.08</v>
      </c>
      <c r="K419" s="18">
        <v>0</v>
      </c>
      <c r="L419" s="18">
        <v>0</v>
      </c>
      <c r="M419" s="18">
        <v>1.1200000000000001</v>
      </c>
    </row>
    <row r="420" spans="1:13">
      <c r="A420" s="48" t="s">
        <v>220</v>
      </c>
      <c r="B420" s="20" t="s">
        <v>61</v>
      </c>
      <c r="C420" s="54" t="s">
        <v>200</v>
      </c>
      <c r="D420" s="18">
        <v>2.1</v>
      </c>
      <c r="E420" s="18">
        <v>2.1</v>
      </c>
      <c r="F420" s="18">
        <v>11</v>
      </c>
      <c r="G420" s="18">
        <v>70</v>
      </c>
      <c r="H420" s="18">
        <v>105.86</v>
      </c>
      <c r="I420" s="18">
        <v>12.18</v>
      </c>
      <c r="J420" s="18">
        <v>0.11</v>
      </c>
      <c r="K420" s="18">
        <v>0.03</v>
      </c>
      <c r="L420" s="18">
        <v>0.12</v>
      </c>
      <c r="M420" s="18">
        <v>0.52</v>
      </c>
    </row>
    <row r="421" spans="1:13">
      <c r="A421" s="48" t="s">
        <v>220</v>
      </c>
      <c r="B421" s="20" t="s">
        <v>61</v>
      </c>
      <c r="C421" s="54" t="s">
        <v>190</v>
      </c>
      <c r="D421" s="18">
        <v>2.52</v>
      </c>
      <c r="E421" s="18">
        <v>2.52</v>
      </c>
      <c r="F421" s="18">
        <v>13.2</v>
      </c>
      <c r="G421" s="18">
        <v>84</v>
      </c>
      <c r="H421" s="18">
        <v>127.03</v>
      </c>
      <c r="I421" s="18">
        <v>14.62</v>
      </c>
      <c r="J421" s="18">
        <v>0.13</v>
      </c>
      <c r="K421" s="18">
        <v>0.04</v>
      </c>
      <c r="L421" s="18">
        <v>0.14000000000000001</v>
      </c>
      <c r="M421" s="18">
        <v>0.62</v>
      </c>
    </row>
    <row r="422" spans="1:13">
      <c r="A422" s="48" t="s">
        <v>220</v>
      </c>
      <c r="B422" s="20" t="s">
        <v>61</v>
      </c>
      <c r="C422" s="54" t="s">
        <v>213</v>
      </c>
      <c r="D422" s="18">
        <v>2.8</v>
      </c>
      <c r="E422" s="18">
        <v>2.8</v>
      </c>
      <c r="F422" s="18">
        <v>14.67</v>
      </c>
      <c r="G422" s="18">
        <v>93.33</v>
      </c>
      <c r="H422" s="18">
        <v>141.15</v>
      </c>
      <c r="I422" s="18">
        <v>16.239999999999998</v>
      </c>
      <c r="J422" s="18">
        <v>0.15</v>
      </c>
      <c r="K422" s="18">
        <v>0.04</v>
      </c>
      <c r="L422" s="18">
        <v>0.16</v>
      </c>
      <c r="M422" s="18">
        <v>0.69</v>
      </c>
    </row>
    <row r="423" spans="1:13">
      <c r="A423" s="48" t="s">
        <v>188</v>
      </c>
      <c r="B423" s="20" t="s">
        <v>189</v>
      </c>
      <c r="C423" s="54" t="s">
        <v>200</v>
      </c>
      <c r="D423" s="18">
        <v>2.4</v>
      </c>
      <c r="E423" s="18">
        <v>2.2999999999999998</v>
      </c>
      <c r="F423" s="18">
        <v>10.199999999999999</v>
      </c>
      <c r="G423" s="18">
        <v>69</v>
      </c>
      <c r="H423" s="18">
        <v>81.09</v>
      </c>
      <c r="I423" s="18">
        <v>14.68</v>
      </c>
      <c r="J423" s="18">
        <v>0.37</v>
      </c>
      <c r="K423" s="18">
        <v>0.02</v>
      </c>
      <c r="L423" s="18">
        <v>0.09</v>
      </c>
      <c r="M423" s="18">
        <v>0.39</v>
      </c>
    </row>
    <row r="424" spans="1:13">
      <c r="A424" s="48" t="s">
        <v>188</v>
      </c>
      <c r="B424" s="20" t="s">
        <v>189</v>
      </c>
      <c r="C424" s="54" t="s">
        <v>190</v>
      </c>
      <c r="D424" s="18">
        <v>2.88</v>
      </c>
      <c r="E424" s="18">
        <v>2.76</v>
      </c>
      <c r="F424" s="18">
        <v>12.24</v>
      </c>
      <c r="G424" s="18">
        <v>82.8</v>
      </c>
      <c r="H424" s="18">
        <v>97.31</v>
      </c>
      <c r="I424" s="18">
        <v>17.62</v>
      </c>
      <c r="J424" s="18">
        <v>0.44</v>
      </c>
      <c r="K424" s="18">
        <v>0.02</v>
      </c>
      <c r="L424" s="18">
        <v>0.11</v>
      </c>
      <c r="M424" s="18">
        <v>0.47</v>
      </c>
    </row>
    <row r="425" spans="1:13">
      <c r="A425" s="48" t="s">
        <v>188</v>
      </c>
      <c r="B425" s="20" t="s">
        <v>189</v>
      </c>
      <c r="C425" s="54" t="s">
        <v>213</v>
      </c>
      <c r="D425" s="18">
        <v>3.2</v>
      </c>
      <c r="E425" s="18">
        <v>3.07</v>
      </c>
      <c r="F425" s="18">
        <v>13.6</v>
      </c>
      <c r="G425" s="18">
        <v>92</v>
      </c>
      <c r="H425" s="18">
        <v>108.12</v>
      </c>
      <c r="I425" s="18">
        <v>19.57</v>
      </c>
      <c r="J425" s="18">
        <v>0.49</v>
      </c>
      <c r="K425" s="18">
        <v>0.03</v>
      </c>
      <c r="L425" s="18">
        <v>0.12</v>
      </c>
      <c r="M425" s="18">
        <v>0.52</v>
      </c>
    </row>
    <row r="426" spans="1:13">
      <c r="A426" s="48" t="s">
        <v>204</v>
      </c>
      <c r="B426" s="20" t="s">
        <v>205</v>
      </c>
      <c r="C426" s="54" t="s">
        <v>200</v>
      </c>
      <c r="D426" s="18">
        <v>0.7</v>
      </c>
      <c r="E426" s="18">
        <v>0.04</v>
      </c>
      <c r="F426" s="18">
        <v>20.6</v>
      </c>
      <c r="G426" s="18">
        <v>82</v>
      </c>
      <c r="H426" s="18">
        <v>21.52</v>
      </c>
      <c r="I426" s="18">
        <v>13.7</v>
      </c>
      <c r="J426" s="18">
        <v>0.46</v>
      </c>
      <c r="K426" s="18">
        <v>0.01</v>
      </c>
      <c r="L426" s="18">
        <v>0.02</v>
      </c>
      <c r="M426" s="18">
        <v>0.24</v>
      </c>
    </row>
    <row r="427" spans="1:13">
      <c r="A427" s="48" t="s">
        <v>204</v>
      </c>
      <c r="B427" s="20" t="s">
        <v>205</v>
      </c>
      <c r="C427" s="54" t="s">
        <v>190</v>
      </c>
      <c r="D427" s="18">
        <v>0.84</v>
      </c>
      <c r="E427" s="18">
        <v>0.05</v>
      </c>
      <c r="F427" s="18">
        <v>24.72</v>
      </c>
      <c r="G427" s="18">
        <v>98.4</v>
      </c>
      <c r="H427" s="18">
        <v>25.82</v>
      </c>
      <c r="I427" s="18">
        <v>16.440000000000001</v>
      </c>
      <c r="J427" s="18">
        <v>0.55000000000000004</v>
      </c>
      <c r="K427" s="18">
        <v>0.01</v>
      </c>
      <c r="L427" s="18">
        <v>0.02</v>
      </c>
      <c r="M427" s="18">
        <v>0.28999999999999998</v>
      </c>
    </row>
    <row r="428" spans="1:13">
      <c r="A428" s="48" t="s">
        <v>204</v>
      </c>
      <c r="B428" s="20" t="s">
        <v>205</v>
      </c>
      <c r="C428" s="54" t="s">
        <v>213</v>
      </c>
      <c r="D428" s="18">
        <v>1</v>
      </c>
      <c r="E428" s="18">
        <v>0.05</v>
      </c>
      <c r="F428" s="18">
        <v>27.5</v>
      </c>
      <c r="G428" s="18">
        <v>110</v>
      </c>
      <c r="H428" s="18">
        <v>28.69</v>
      </c>
      <c r="I428" s="18">
        <v>18.27</v>
      </c>
      <c r="J428" s="18">
        <v>0.61</v>
      </c>
      <c r="K428" s="18">
        <v>0.01</v>
      </c>
      <c r="L428" s="18">
        <v>0.03</v>
      </c>
      <c r="M428" s="18">
        <v>0.32</v>
      </c>
    </row>
    <row r="429" spans="1:13">
      <c r="A429" s="48" t="s">
        <v>232</v>
      </c>
      <c r="B429" s="20" t="s">
        <v>72</v>
      </c>
      <c r="C429" s="54" t="s">
        <v>200</v>
      </c>
      <c r="D429" s="18">
        <v>0.1</v>
      </c>
      <c r="E429" s="18">
        <v>0.1</v>
      </c>
      <c r="F429" s="18">
        <v>11.8</v>
      </c>
      <c r="G429" s="18">
        <v>47</v>
      </c>
      <c r="H429" s="18">
        <v>4.49</v>
      </c>
      <c r="I429" s="18">
        <v>2.35</v>
      </c>
      <c r="J429" s="18">
        <v>0.6</v>
      </c>
      <c r="K429" s="18">
        <v>0.01</v>
      </c>
      <c r="L429" s="18">
        <v>0.01</v>
      </c>
      <c r="M429" s="18">
        <v>1.2</v>
      </c>
    </row>
    <row r="430" spans="1:13">
      <c r="A430" s="48" t="s">
        <v>232</v>
      </c>
      <c r="B430" s="20" t="s">
        <v>72</v>
      </c>
      <c r="C430" s="54" t="s">
        <v>190</v>
      </c>
      <c r="D430" s="18">
        <v>0.18</v>
      </c>
      <c r="E430" s="18">
        <v>0.09</v>
      </c>
      <c r="F430" s="18">
        <v>15.48</v>
      </c>
      <c r="G430" s="18">
        <v>61.2</v>
      </c>
      <c r="H430" s="18">
        <v>5.43</v>
      </c>
      <c r="I430" s="18">
        <v>2.82</v>
      </c>
      <c r="J430" s="18">
        <v>0.72</v>
      </c>
      <c r="K430" s="18">
        <v>0.01</v>
      </c>
      <c r="L430" s="18">
        <v>0.01</v>
      </c>
      <c r="M430" s="18">
        <v>1.44</v>
      </c>
    </row>
    <row r="431" spans="1:13">
      <c r="A431" s="48" t="s">
        <v>232</v>
      </c>
      <c r="B431" s="20" t="s">
        <v>72</v>
      </c>
      <c r="C431" s="54" t="s">
        <v>213</v>
      </c>
      <c r="D431" s="18">
        <v>0.2</v>
      </c>
      <c r="E431" s="18">
        <v>0.1</v>
      </c>
      <c r="F431" s="18">
        <v>17.2</v>
      </c>
      <c r="G431" s="18">
        <v>68</v>
      </c>
      <c r="H431" s="18">
        <v>6.03</v>
      </c>
      <c r="I431" s="18">
        <v>3.13</v>
      </c>
      <c r="J431" s="18">
        <v>0.8</v>
      </c>
      <c r="K431" s="18">
        <v>0.01</v>
      </c>
      <c r="L431" s="18">
        <v>0.01</v>
      </c>
      <c r="M431" s="18">
        <v>1.6</v>
      </c>
    </row>
    <row r="432" spans="1:13">
      <c r="A432" s="22" t="s">
        <v>283</v>
      </c>
      <c r="B432" s="19" t="s">
        <v>284</v>
      </c>
      <c r="C432" s="54" t="s">
        <v>200</v>
      </c>
      <c r="D432" s="18">
        <v>0.08</v>
      </c>
      <c r="E432" s="18">
        <v>0</v>
      </c>
      <c r="F432" s="18">
        <v>28.8</v>
      </c>
      <c r="G432" s="18">
        <v>111</v>
      </c>
      <c r="H432" s="18">
        <v>5.73</v>
      </c>
      <c r="I432" s="18">
        <v>1.68</v>
      </c>
      <c r="J432" s="18">
        <v>0.34</v>
      </c>
      <c r="K432" s="18">
        <v>0</v>
      </c>
      <c r="L432" s="18">
        <v>0.01</v>
      </c>
      <c r="M432" s="18">
        <v>0.12</v>
      </c>
    </row>
    <row r="433" spans="1:13">
      <c r="A433" s="22" t="s">
        <v>283</v>
      </c>
      <c r="B433" s="19" t="s">
        <v>284</v>
      </c>
      <c r="C433" s="18">
        <v>180</v>
      </c>
      <c r="D433" s="18">
        <v>0.09</v>
      </c>
      <c r="E433" s="18">
        <v>0</v>
      </c>
      <c r="F433" s="18">
        <v>34.47</v>
      </c>
      <c r="G433" s="18">
        <v>133.19999999999999</v>
      </c>
      <c r="H433" s="18">
        <v>6.88</v>
      </c>
      <c r="I433" s="18">
        <v>2.02</v>
      </c>
      <c r="J433" s="18">
        <v>0.41</v>
      </c>
      <c r="K433" s="18">
        <v>0</v>
      </c>
      <c r="L433" s="18">
        <v>0.01</v>
      </c>
      <c r="M433" s="18">
        <v>0.14000000000000001</v>
      </c>
    </row>
    <row r="434" spans="1:13">
      <c r="A434" s="22" t="s">
        <v>283</v>
      </c>
      <c r="B434" s="19" t="s">
        <v>284</v>
      </c>
      <c r="C434" s="18">
        <v>200</v>
      </c>
      <c r="D434" s="18">
        <v>0.1</v>
      </c>
      <c r="E434" s="18">
        <v>0</v>
      </c>
      <c r="F434" s="18">
        <v>38.299999999999997</v>
      </c>
      <c r="G434" s="18">
        <v>148</v>
      </c>
      <c r="H434" s="18">
        <v>7.64</v>
      </c>
      <c r="I434" s="18">
        <v>2.2400000000000002</v>
      </c>
      <c r="J434" s="18">
        <v>0.45</v>
      </c>
      <c r="K434" s="18">
        <v>0</v>
      </c>
      <c r="L434" s="18">
        <v>0.01</v>
      </c>
      <c r="M434" s="18">
        <v>0.16</v>
      </c>
    </row>
    <row r="435" spans="1:13" ht="26.25">
      <c r="A435" s="22" t="s">
        <v>518</v>
      </c>
      <c r="B435" s="70" t="s">
        <v>519</v>
      </c>
      <c r="C435" s="21">
        <v>150</v>
      </c>
      <c r="D435" s="18">
        <v>0</v>
      </c>
      <c r="E435" s="18">
        <v>0</v>
      </c>
      <c r="F435" s="18">
        <v>15</v>
      </c>
      <c r="G435" s="18">
        <v>57</v>
      </c>
      <c r="H435" s="18">
        <v>0.36</v>
      </c>
      <c r="I435" s="18">
        <v>0</v>
      </c>
      <c r="J435" s="18">
        <v>0.04</v>
      </c>
      <c r="K435" s="18">
        <v>0</v>
      </c>
      <c r="L435" s="18">
        <v>0</v>
      </c>
      <c r="M435" s="18">
        <v>0</v>
      </c>
    </row>
    <row r="436" spans="1:13" ht="26.25">
      <c r="A436" s="22" t="s">
        <v>518</v>
      </c>
      <c r="B436" s="70" t="s">
        <v>519</v>
      </c>
      <c r="C436" s="21">
        <v>180</v>
      </c>
      <c r="D436" s="18">
        <v>0</v>
      </c>
      <c r="E436" s="18">
        <v>0</v>
      </c>
      <c r="F436" s="18">
        <v>18</v>
      </c>
      <c r="G436" s="18">
        <v>68</v>
      </c>
      <c r="H436" s="18">
        <v>0.43</v>
      </c>
      <c r="I436" s="18">
        <v>0</v>
      </c>
      <c r="J436" s="18">
        <v>0.05</v>
      </c>
      <c r="K436" s="18">
        <v>0</v>
      </c>
      <c r="L436" s="18">
        <v>0</v>
      </c>
      <c r="M436" s="18">
        <v>0</v>
      </c>
    </row>
    <row r="437" spans="1:13" ht="26.25">
      <c r="A437" s="22" t="s">
        <v>518</v>
      </c>
      <c r="B437" s="70" t="s">
        <v>519</v>
      </c>
      <c r="C437" s="21">
        <v>200</v>
      </c>
      <c r="D437" s="18">
        <v>0</v>
      </c>
      <c r="E437" s="18">
        <v>0</v>
      </c>
      <c r="F437" s="18">
        <v>20</v>
      </c>
      <c r="G437" s="18">
        <v>76</v>
      </c>
      <c r="H437" s="18">
        <v>0.48</v>
      </c>
      <c r="I437" s="18">
        <v>0</v>
      </c>
      <c r="J437" s="18">
        <v>0.06</v>
      </c>
      <c r="K437" s="18">
        <v>0</v>
      </c>
      <c r="L437" s="18">
        <v>0</v>
      </c>
      <c r="M437" s="18">
        <v>0</v>
      </c>
    </row>
    <row r="438" spans="1:13">
      <c r="A438" s="48" t="s">
        <v>520</v>
      </c>
      <c r="B438" s="20" t="s">
        <v>521</v>
      </c>
      <c r="C438" s="54" t="s">
        <v>200</v>
      </c>
      <c r="D438" s="18">
        <v>0.1</v>
      </c>
      <c r="E438" s="18">
        <v>0.1</v>
      </c>
      <c r="F438" s="18">
        <v>20.7</v>
      </c>
      <c r="G438" s="18">
        <v>82</v>
      </c>
      <c r="H438" s="18">
        <v>6.36</v>
      </c>
      <c r="I438" s="18">
        <v>2</v>
      </c>
      <c r="J438" s="18">
        <v>0.53</v>
      </c>
      <c r="K438" s="18">
        <v>0.01</v>
      </c>
      <c r="L438" s="18">
        <v>0</v>
      </c>
      <c r="M438" s="18">
        <v>1.02</v>
      </c>
    </row>
    <row r="439" spans="1:13">
      <c r="A439" s="48" t="s">
        <v>520</v>
      </c>
      <c r="B439" s="20" t="s">
        <v>521</v>
      </c>
      <c r="C439" s="54" t="s">
        <v>190</v>
      </c>
      <c r="D439" s="18">
        <v>0.09</v>
      </c>
      <c r="E439" s="18">
        <v>0.09</v>
      </c>
      <c r="F439" s="18">
        <v>24.84</v>
      </c>
      <c r="G439" s="18">
        <v>98.1</v>
      </c>
      <c r="H439" s="18">
        <v>7.63</v>
      </c>
      <c r="I439" s="18">
        <v>2.39</v>
      </c>
      <c r="J439" s="18">
        <v>0.63</v>
      </c>
      <c r="K439" s="18">
        <v>0.01</v>
      </c>
      <c r="L439" s="18">
        <v>0.01</v>
      </c>
      <c r="M439" s="18">
        <v>1.22</v>
      </c>
    </row>
    <row r="440" spans="1:13">
      <c r="A440" s="48" t="s">
        <v>520</v>
      </c>
      <c r="B440" s="20" t="s">
        <v>521</v>
      </c>
      <c r="C440" s="54" t="s">
        <v>213</v>
      </c>
      <c r="D440" s="18">
        <v>0.1</v>
      </c>
      <c r="E440" s="18">
        <v>0.1</v>
      </c>
      <c r="F440" s="18">
        <v>27.6</v>
      </c>
      <c r="G440" s="18">
        <v>109</v>
      </c>
      <c r="H440" s="18">
        <v>8.48</v>
      </c>
      <c r="I440" s="18">
        <v>2.66</v>
      </c>
      <c r="J440" s="18">
        <v>0.7</v>
      </c>
      <c r="K440" s="18">
        <v>0.01</v>
      </c>
      <c r="L440" s="18">
        <v>0.01</v>
      </c>
      <c r="M440" s="18">
        <v>1.36</v>
      </c>
    </row>
    <row r="441" spans="1:13">
      <c r="A441" s="48" t="s">
        <v>522</v>
      </c>
      <c r="B441" s="20" t="s">
        <v>523</v>
      </c>
      <c r="C441" s="54" t="s">
        <v>200</v>
      </c>
      <c r="D441" s="27">
        <v>0</v>
      </c>
      <c r="E441" s="27">
        <v>0</v>
      </c>
      <c r="F441" s="27">
        <v>17.899999999999999</v>
      </c>
      <c r="G441" s="27">
        <v>70</v>
      </c>
      <c r="H441" s="27">
        <v>0</v>
      </c>
      <c r="I441" s="27">
        <v>0</v>
      </c>
      <c r="J441" s="27">
        <v>0</v>
      </c>
      <c r="K441" s="27">
        <v>0.28000000000000003</v>
      </c>
      <c r="L441" s="27">
        <v>0.32</v>
      </c>
      <c r="M441" s="27">
        <v>18.8</v>
      </c>
    </row>
    <row r="442" spans="1:13">
      <c r="A442" s="48" t="s">
        <v>522</v>
      </c>
      <c r="B442" s="20" t="s">
        <v>523</v>
      </c>
      <c r="C442" s="54" t="s">
        <v>190</v>
      </c>
      <c r="D442" s="18">
        <v>0</v>
      </c>
      <c r="E442" s="18">
        <v>0</v>
      </c>
      <c r="F442" s="18">
        <v>21.51</v>
      </c>
      <c r="G442" s="18">
        <v>83.7</v>
      </c>
      <c r="H442" s="18">
        <v>0</v>
      </c>
      <c r="I442" s="18">
        <v>0</v>
      </c>
      <c r="J442" s="18">
        <v>0</v>
      </c>
      <c r="K442" s="18">
        <v>0.34</v>
      </c>
      <c r="L442" s="18">
        <v>0.39</v>
      </c>
      <c r="M442" s="18">
        <v>22.5</v>
      </c>
    </row>
    <row r="443" spans="1:13">
      <c r="A443" s="48" t="s">
        <v>522</v>
      </c>
      <c r="B443" s="20" t="s">
        <v>523</v>
      </c>
      <c r="C443" s="54" t="s">
        <v>213</v>
      </c>
      <c r="D443" s="23">
        <v>0</v>
      </c>
      <c r="E443" s="23">
        <v>0</v>
      </c>
      <c r="F443" s="23">
        <v>23.9</v>
      </c>
      <c r="G443" s="23">
        <v>93</v>
      </c>
      <c r="H443" s="23">
        <v>0</v>
      </c>
      <c r="I443" s="23">
        <v>0</v>
      </c>
      <c r="J443" s="23">
        <v>0</v>
      </c>
      <c r="K443" s="23">
        <v>0.38</v>
      </c>
      <c r="L443" s="23">
        <v>0.43</v>
      </c>
      <c r="M443" s="23">
        <v>25</v>
      </c>
    </row>
    <row r="444" spans="1:13">
      <c r="A444" s="48" t="s">
        <v>524</v>
      </c>
      <c r="B444" s="20" t="s">
        <v>525</v>
      </c>
      <c r="C444" s="54" t="s">
        <v>200</v>
      </c>
      <c r="D444" s="23">
        <v>0.5</v>
      </c>
      <c r="E444" s="23">
        <v>0.2</v>
      </c>
      <c r="F444" s="23">
        <v>20.2</v>
      </c>
      <c r="G444" s="23">
        <v>83</v>
      </c>
      <c r="H444" s="23">
        <v>8.32</v>
      </c>
      <c r="I444" s="23">
        <v>2.2200000000000002</v>
      </c>
      <c r="J444" s="23">
        <v>0.43</v>
      </c>
      <c r="K444" s="23">
        <v>0.01</v>
      </c>
      <c r="L444" s="23">
        <v>0.04</v>
      </c>
      <c r="M444" s="23">
        <v>60</v>
      </c>
    </row>
    <row r="445" spans="1:13">
      <c r="A445" s="48" t="s">
        <v>524</v>
      </c>
      <c r="B445" s="20" t="s">
        <v>525</v>
      </c>
      <c r="C445" s="54" t="s">
        <v>190</v>
      </c>
      <c r="D445" s="18">
        <v>0.54</v>
      </c>
      <c r="E445" s="18">
        <v>0.27</v>
      </c>
      <c r="F445" s="18">
        <v>24.3</v>
      </c>
      <c r="G445" s="18">
        <v>99.9</v>
      </c>
      <c r="H445" s="18">
        <v>9.98</v>
      </c>
      <c r="I445" s="18">
        <v>2.66</v>
      </c>
      <c r="J445" s="18">
        <v>0.51</v>
      </c>
      <c r="K445" s="18">
        <v>0.01</v>
      </c>
      <c r="L445" s="18">
        <v>0.05</v>
      </c>
      <c r="M445" s="18">
        <v>72</v>
      </c>
    </row>
    <row r="446" spans="1:13">
      <c r="A446" s="48" t="s">
        <v>524</v>
      </c>
      <c r="B446" s="20" t="s">
        <v>525</v>
      </c>
      <c r="C446" s="54" t="s">
        <v>213</v>
      </c>
      <c r="D446" s="23">
        <v>0.6</v>
      </c>
      <c r="E446" s="23">
        <v>0.3</v>
      </c>
      <c r="F446" s="23">
        <v>27</v>
      </c>
      <c r="G446" s="23">
        <v>111</v>
      </c>
      <c r="H446" s="23">
        <v>11.09</v>
      </c>
      <c r="I446" s="23">
        <v>2.96</v>
      </c>
      <c r="J446" s="23">
        <v>0.56999999999999995</v>
      </c>
      <c r="K446" s="23">
        <v>0.01</v>
      </c>
      <c r="L446" s="23">
        <v>0.05</v>
      </c>
      <c r="M446" s="23">
        <v>80</v>
      </c>
    </row>
    <row r="447" spans="1:13">
      <c r="A447" s="48" t="s">
        <v>304</v>
      </c>
      <c r="B447" s="20" t="s">
        <v>305</v>
      </c>
      <c r="C447" s="54" t="s">
        <v>200</v>
      </c>
      <c r="D447" s="23">
        <v>0</v>
      </c>
      <c r="E447" s="23">
        <v>0</v>
      </c>
      <c r="F447" s="23">
        <v>17.600000000000001</v>
      </c>
      <c r="G447" s="23">
        <v>67</v>
      </c>
      <c r="H447" s="23">
        <v>56.51</v>
      </c>
      <c r="I447" s="23">
        <v>38.53</v>
      </c>
      <c r="J447" s="23">
        <v>0.81</v>
      </c>
      <c r="K447" s="23">
        <v>0.04</v>
      </c>
      <c r="L447" s="23">
        <v>0.04</v>
      </c>
      <c r="M447" s="23">
        <v>9.36</v>
      </c>
    </row>
    <row r="448" spans="1:13">
      <c r="A448" s="48" t="s">
        <v>304</v>
      </c>
      <c r="B448" s="20" t="s">
        <v>305</v>
      </c>
      <c r="C448" s="54" t="s">
        <v>190</v>
      </c>
      <c r="D448" s="23">
        <v>0</v>
      </c>
      <c r="E448" s="23">
        <v>0</v>
      </c>
      <c r="F448" s="23">
        <v>21.2</v>
      </c>
      <c r="G448" s="23">
        <v>80</v>
      </c>
      <c r="H448" s="23">
        <v>67.819999999999993</v>
      </c>
      <c r="I448" s="23">
        <v>46.24</v>
      </c>
      <c r="J448" s="23">
        <v>0.91</v>
      </c>
      <c r="K448" s="23">
        <v>0.05</v>
      </c>
      <c r="L448" s="23">
        <v>0.05</v>
      </c>
      <c r="M448" s="23">
        <v>11.23</v>
      </c>
    </row>
    <row r="449" spans="1:13">
      <c r="A449" s="48" t="s">
        <v>304</v>
      </c>
      <c r="B449" s="20" t="s">
        <v>305</v>
      </c>
      <c r="C449" s="54" t="s">
        <v>213</v>
      </c>
      <c r="D449" s="23">
        <v>0</v>
      </c>
      <c r="E449" s="23">
        <v>0</v>
      </c>
      <c r="F449" s="23">
        <v>23.5</v>
      </c>
      <c r="G449" s="23">
        <v>89</v>
      </c>
      <c r="H449" s="23">
        <v>75.349999999999994</v>
      </c>
      <c r="I449" s="23">
        <v>51.38</v>
      </c>
      <c r="J449" s="23">
        <v>1.01</v>
      </c>
      <c r="K449" s="23">
        <v>0.05</v>
      </c>
      <c r="L449" s="23">
        <v>0.06</v>
      </c>
      <c r="M449" s="23">
        <v>12.48</v>
      </c>
    </row>
    <row r="450" spans="1:13">
      <c r="A450" s="22" t="s">
        <v>49</v>
      </c>
      <c r="B450" s="19" t="s">
        <v>50</v>
      </c>
      <c r="C450" s="21">
        <v>150</v>
      </c>
      <c r="D450" s="18">
        <v>0.15</v>
      </c>
      <c r="E450" s="18">
        <v>7.0000000000000007E-2</v>
      </c>
      <c r="F450" s="18">
        <v>16.05</v>
      </c>
      <c r="G450" s="18">
        <v>64.5</v>
      </c>
      <c r="H450" s="18">
        <v>8.6199999999999992</v>
      </c>
      <c r="I450" s="18">
        <v>5.58</v>
      </c>
      <c r="J450" s="18">
        <v>0.27</v>
      </c>
      <c r="K450" s="18">
        <v>0.01</v>
      </c>
      <c r="L450" s="18">
        <v>0.01</v>
      </c>
      <c r="M450" s="18">
        <v>36</v>
      </c>
    </row>
    <row r="451" spans="1:13">
      <c r="A451" s="22" t="s">
        <v>49</v>
      </c>
      <c r="B451" s="19" t="s">
        <v>50</v>
      </c>
      <c r="C451" s="21">
        <v>180</v>
      </c>
      <c r="D451" s="18">
        <v>0.18</v>
      </c>
      <c r="E451" s="18">
        <v>0.09</v>
      </c>
      <c r="F451" s="18">
        <v>19.260000000000002</v>
      </c>
      <c r="G451" s="18">
        <v>77.400000000000006</v>
      </c>
      <c r="H451" s="18">
        <v>10.34</v>
      </c>
      <c r="I451" s="18">
        <v>6.7</v>
      </c>
      <c r="J451" s="18">
        <v>0.32</v>
      </c>
      <c r="K451" s="18">
        <v>0.01</v>
      </c>
      <c r="L451" s="18">
        <v>0.01</v>
      </c>
      <c r="M451" s="18">
        <v>43.2</v>
      </c>
    </row>
    <row r="452" spans="1:13">
      <c r="A452" s="48"/>
      <c r="B452" s="19" t="s">
        <v>259</v>
      </c>
      <c r="C452" s="54" t="s">
        <v>260</v>
      </c>
      <c r="D452" s="18">
        <v>1.4</v>
      </c>
      <c r="E452" s="18">
        <v>0</v>
      </c>
      <c r="F452" s="18">
        <v>20.7</v>
      </c>
      <c r="G452" s="18">
        <v>90.3</v>
      </c>
      <c r="H452" s="18">
        <v>7.6</v>
      </c>
      <c r="I452" s="18">
        <v>39.9</v>
      </c>
      <c r="J452" s="18">
        <v>0.6</v>
      </c>
      <c r="K452" s="18">
        <v>0</v>
      </c>
      <c r="L452" s="18">
        <v>0</v>
      </c>
      <c r="M452" s="18">
        <v>9.5</v>
      </c>
    </row>
    <row r="453" spans="1:13">
      <c r="A453" s="47"/>
      <c r="B453" s="19" t="s">
        <v>259</v>
      </c>
      <c r="C453" s="21">
        <v>100</v>
      </c>
      <c r="D453" s="18">
        <v>1.5</v>
      </c>
      <c r="E453" s="18">
        <v>0</v>
      </c>
      <c r="F453" s="18">
        <v>21.8</v>
      </c>
      <c r="G453" s="18">
        <v>95</v>
      </c>
      <c r="H453" s="18">
        <v>8</v>
      </c>
      <c r="I453" s="18">
        <v>42</v>
      </c>
      <c r="J453" s="18">
        <v>0.6</v>
      </c>
      <c r="K453" s="18">
        <v>0</v>
      </c>
      <c r="L453" s="18">
        <v>0.1</v>
      </c>
      <c r="M453" s="18">
        <v>10</v>
      </c>
    </row>
    <row r="454" spans="1:13">
      <c r="A454" s="47"/>
      <c r="B454" s="19" t="s">
        <v>222</v>
      </c>
      <c r="C454" s="54" t="s">
        <v>260</v>
      </c>
      <c r="D454" s="18">
        <v>0.9</v>
      </c>
      <c r="E454" s="18">
        <v>0.2</v>
      </c>
      <c r="F454" s="18">
        <v>7.7</v>
      </c>
      <c r="G454" s="18">
        <v>40.9</v>
      </c>
      <c r="H454" s="18">
        <v>32.299999999999997</v>
      </c>
      <c r="I454" s="18">
        <v>12.4</v>
      </c>
      <c r="J454" s="18">
        <v>0.3</v>
      </c>
      <c r="K454" s="18">
        <v>0</v>
      </c>
      <c r="L454" s="18">
        <v>0</v>
      </c>
      <c r="M454" s="18">
        <v>57</v>
      </c>
    </row>
    <row r="455" spans="1:13">
      <c r="A455" s="47"/>
      <c r="B455" s="19" t="s">
        <v>222</v>
      </c>
      <c r="C455" s="21">
        <v>100</v>
      </c>
      <c r="D455" s="27">
        <v>0.9</v>
      </c>
      <c r="E455" s="27">
        <v>0.2</v>
      </c>
      <c r="F455" s="27">
        <v>8.1</v>
      </c>
      <c r="G455" s="27">
        <v>43</v>
      </c>
      <c r="H455" s="27">
        <v>34</v>
      </c>
      <c r="I455" s="27">
        <v>13</v>
      </c>
      <c r="J455" s="27">
        <v>0.3</v>
      </c>
      <c r="K455" s="27">
        <v>0</v>
      </c>
      <c r="L455" s="27">
        <v>0</v>
      </c>
      <c r="M455" s="27">
        <v>60</v>
      </c>
    </row>
    <row r="456" spans="1:13">
      <c r="A456" s="47"/>
      <c r="B456" s="19" t="s">
        <v>526</v>
      </c>
      <c r="C456" s="21">
        <v>95</v>
      </c>
      <c r="D456" s="18">
        <v>1.08</v>
      </c>
      <c r="E456" s="18">
        <v>0.49</v>
      </c>
      <c r="F456" s="18">
        <v>13.93</v>
      </c>
      <c r="G456" s="18">
        <v>57.95</v>
      </c>
      <c r="H456" s="18">
        <v>32.299999999999997</v>
      </c>
      <c r="I456" s="18">
        <v>16.149999999999999</v>
      </c>
      <c r="J456" s="18">
        <v>0.28999999999999998</v>
      </c>
      <c r="K456" s="18">
        <v>0.03</v>
      </c>
      <c r="L456" s="18">
        <v>0.02</v>
      </c>
      <c r="M456" s="18">
        <v>88.07</v>
      </c>
    </row>
    <row r="457" spans="1:13">
      <c r="A457" s="47"/>
      <c r="B457" s="19" t="s">
        <v>526</v>
      </c>
      <c r="C457" s="21">
        <v>100</v>
      </c>
      <c r="D457" s="23">
        <v>1.1399999999999999</v>
      </c>
      <c r="E457" s="23">
        <v>0.52</v>
      </c>
      <c r="F457" s="23">
        <v>14.66</v>
      </c>
      <c r="G457" s="23">
        <v>61</v>
      </c>
      <c r="H457" s="23">
        <v>34</v>
      </c>
      <c r="I457" s="23">
        <v>17</v>
      </c>
      <c r="J457" s="23">
        <v>0.31</v>
      </c>
      <c r="K457" s="23">
        <v>2.7E-2</v>
      </c>
      <c r="L457" s="23">
        <v>2.5000000000000001E-2</v>
      </c>
      <c r="M457" s="23">
        <v>92.7</v>
      </c>
    </row>
    <row r="458" spans="1:13">
      <c r="A458" s="47"/>
      <c r="B458" s="19" t="s">
        <v>192</v>
      </c>
      <c r="C458" s="54" t="s">
        <v>260</v>
      </c>
      <c r="D458" s="18">
        <v>0.4</v>
      </c>
      <c r="E458" s="18">
        <v>0.3</v>
      </c>
      <c r="F458" s="18">
        <v>9.8000000000000007</v>
      </c>
      <c r="G458" s="18">
        <v>44.7</v>
      </c>
      <c r="H458" s="18">
        <v>18.100000000000001</v>
      </c>
      <c r="I458" s="18">
        <v>11.4</v>
      </c>
      <c r="J458" s="18">
        <v>2.2000000000000002</v>
      </c>
      <c r="K458" s="18">
        <v>0</v>
      </c>
      <c r="L458" s="18">
        <v>0</v>
      </c>
      <c r="M458" s="18">
        <v>4.8</v>
      </c>
    </row>
    <row r="459" spans="1:13">
      <c r="A459" s="47"/>
      <c r="B459" s="19" t="s">
        <v>192</v>
      </c>
      <c r="C459" s="21">
        <v>100</v>
      </c>
      <c r="D459" s="18">
        <v>0.4</v>
      </c>
      <c r="E459" s="18">
        <v>0.3</v>
      </c>
      <c r="F459" s="18">
        <v>10.3</v>
      </c>
      <c r="G459" s="18">
        <v>47</v>
      </c>
      <c r="H459" s="18">
        <v>19</v>
      </c>
      <c r="I459" s="18">
        <v>12</v>
      </c>
      <c r="J459" s="18">
        <v>2.2999999999999998</v>
      </c>
      <c r="K459" s="18">
        <v>0</v>
      </c>
      <c r="L459" s="18">
        <v>0</v>
      </c>
      <c r="M459" s="18">
        <v>5</v>
      </c>
    </row>
    <row r="460" spans="1:13">
      <c r="A460" s="47"/>
      <c r="B460" s="19" t="s">
        <v>527</v>
      </c>
      <c r="C460" s="54" t="s">
        <v>260</v>
      </c>
      <c r="D460" s="18">
        <v>0.8</v>
      </c>
      <c r="E460" s="18">
        <v>0.3</v>
      </c>
      <c r="F460" s="18">
        <v>9.1</v>
      </c>
      <c r="G460" s="18">
        <v>46.6</v>
      </c>
      <c r="H460" s="18">
        <v>19</v>
      </c>
      <c r="I460" s="18">
        <v>8.6</v>
      </c>
      <c r="J460" s="18">
        <v>0.5</v>
      </c>
      <c r="K460" s="18">
        <v>0.1</v>
      </c>
      <c r="L460" s="18">
        <v>0</v>
      </c>
      <c r="M460" s="18">
        <v>9.5</v>
      </c>
    </row>
    <row r="461" spans="1:13">
      <c r="A461" s="47"/>
      <c r="B461" s="19" t="s">
        <v>527</v>
      </c>
      <c r="C461" s="21">
        <v>100</v>
      </c>
      <c r="D461" s="18">
        <v>0.8</v>
      </c>
      <c r="E461" s="18">
        <v>0.3</v>
      </c>
      <c r="F461" s="18">
        <v>9.6</v>
      </c>
      <c r="G461" s="18">
        <v>49</v>
      </c>
      <c r="H461" s="18">
        <v>20</v>
      </c>
      <c r="I461" s="18">
        <v>9</v>
      </c>
      <c r="J461" s="18">
        <v>0.5</v>
      </c>
      <c r="K461" s="18">
        <v>0.1</v>
      </c>
      <c r="L461" s="18">
        <v>0</v>
      </c>
      <c r="M461" s="18">
        <v>10</v>
      </c>
    </row>
    <row r="462" spans="1:13">
      <c r="A462" s="47"/>
      <c r="B462" s="19" t="s">
        <v>241</v>
      </c>
      <c r="C462" s="54" t="s">
        <v>260</v>
      </c>
      <c r="D462" s="18">
        <v>0.4</v>
      </c>
      <c r="E462" s="18">
        <v>0</v>
      </c>
      <c r="F462" s="18">
        <v>10.7</v>
      </c>
      <c r="G462" s="18">
        <v>43.7</v>
      </c>
      <c r="H462" s="18">
        <v>15.2</v>
      </c>
      <c r="I462" s="18">
        <v>8.6</v>
      </c>
      <c r="J462" s="18">
        <v>2.1</v>
      </c>
      <c r="K462" s="18">
        <v>0</v>
      </c>
      <c r="L462" s="18">
        <v>0</v>
      </c>
      <c r="M462" s="18">
        <v>9.5</v>
      </c>
    </row>
    <row r="463" spans="1:13">
      <c r="A463" s="47"/>
      <c r="B463" s="19" t="s">
        <v>241</v>
      </c>
      <c r="C463" s="21">
        <v>100</v>
      </c>
      <c r="D463" s="18">
        <v>0.4</v>
      </c>
      <c r="E463" s="18">
        <v>0</v>
      </c>
      <c r="F463" s="18">
        <v>11.3</v>
      </c>
      <c r="G463" s="18">
        <v>46</v>
      </c>
      <c r="H463" s="18">
        <v>16</v>
      </c>
      <c r="I463" s="18">
        <v>9</v>
      </c>
      <c r="J463" s="18">
        <v>2.2000000000000002</v>
      </c>
      <c r="K463" s="18">
        <v>0</v>
      </c>
      <c r="L463" s="18">
        <v>0</v>
      </c>
      <c r="M463" s="18">
        <v>10</v>
      </c>
    </row>
    <row r="464" spans="1:13">
      <c r="A464" s="47"/>
      <c r="B464" s="19" t="s">
        <v>528</v>
      </c>
      <c r="C464" s="54" t="s">
        <v>260</v>
      </c>
      <c r="D464" s="18">
        <v>0.9</v>
      </c>
      <c r="E464" s="18">
        <v>0.1</v>
      </c>
      <c r="F464" s="18">
        <v>9</v>
      </c>
      <c r="G464" s="18">
        <v>42.8</v>
      </c>
      <c r="H464" s="18">
        <v>19</v>
      </c>
      <c r="I464" s="18">
        <v>15.2</v>
      </c>
      <c r="J464" s="18">
        <v>0.6</v>
      </c>
      <c r="K464" s="18">
        <v>0</v>
      </c>
      <c r="L464" s="18">
        <v>0.1</v>
      </c>
      <c r="M464" s="18">
        <v>9.5</v>
      </c>
    </row>
    <row r="465" spans="1:13">
      <c r="A465" s="47"/>
      <c r="B465" s="19" t="s">
        <v>528</v>
      </c>
      <c r="C465" s="21">
        <v>100</v>
      </c>
      <c r="D465" s="18">
        <v>0.9</v>
      </c>
      <c r="E465" s="18">
        <v>0.1</v>
      </c>
      <c r="F465" s="18">
        <v>9.5</v>
      </c>
      <c r="G465" s="18">
        <v>45</v>
      </c>
      <c r="H465" s="18">
        <v>20</v>
      </c>
      <c r="I465" s="18">
        <v>16</v>
      </c>
      <c r="J465" s="18">
        <v>0.6</v>
      </c>
      <c r="K465" s="18">
        <v>0</v>
      </c>
      <c r="L465" s="18">
        <v>0.1</v>
      </c>
      <c r="M465" s="18">
        <v>10</v>
      </c>
    </row>
    <row r="466" spans="1:13">
      <c r="A466" s="47"/>
      <c r="B466" s="71" t="s">
        <v>529</v>
      </c>
      <c r="C466" s="60">
        <v>100</v>
      </c>
      <c r="D466" s="18">
        <v>0.5</v>
      </c>
      <c r="E466" s="18">
        <v>0</v>
      </c>
      <c r="F466" s="18">
        <v>12.7</v>
      </c>
      <c r="G466" s="18">
        <v>55</v>
      </c>
      <c r="H466" s="18">
        <v>20</v>
      </c>
      <c r="I466" s="18">
        <v>10</v>
      </c>
      <c r="J466" s="18">
        <v>0.2</v>
      </c>
      <c r="K466" s="18">
        <v>0</v>
      </c>
      <c r="L466" s="18">
        <v>0</v>
      </c>
      <c r="M466" s="18">
        <v>4</v>
      </c>
    </row>
    <row r="467" spans="1:13">
      <c r="A467" s="47"/>
      <c r="B467" s="71" t="s">
        <v>529</v>
      </c>
      <c r="C467" s="60">
        <v>150</v>
      </c>
      <c r="D467" s="18">
        <v>0.8</v>
      </c>
      <c r="E467" s="18">
        <v>0</v>
      </c>
      <c r="F467" s="18">
        <v>19.100000000000001</v>
      </c>
      <c r="G467" s="18">
        <v>82.5</v>
      </c>
      <c r="H467" s="18">
        <v>30</v>
      </c>
      <c r="I467" s="18">
        <v>15</v>
      </c>
      <c r="J467" s="18">
        <v>0.3</v>
      </c>
      <c r="K467" s="18">
        <v>0</v>
      </c>
      <c r="L467" s="18">
        <v>0.1</v>
      </c>
      <c r="M467" s="18">
        <v>6</v>
      </c>
    </row>
    <row r="468" spans="1:13">
      <c r="A468" s="47"/>
      <c r="B468" s="71" t="s">
        <v>529</v>
      </c>
      <c r="C468" s="60">
        <v>180</v>
      </c>
      <c r="D468" s="18">
        <v>0.9</v>
      </c>
      <c r="E468" s="18">
        <v>0</v>
      </c>
      <c r="F468" s="18">
        <v>22.9</v>
      </c>
      <c r="G468" s="18">
        <v>99</v>
      </c>
      <c r="H468" s="18">
        <v>36</v>
      </c>
      <c r="I468" s="18">
        <v>18</v>
      </c>
      <c r="J468" s="18">
        <v>0.4</v>
      </c>
      <c r="K468" s="18">
        <v>0</v>
      </c>
      <c r="L468" s="18">
        <v>0.1</v>
      </c>
      <c r="M468" s="18">
        <v>7.2</v>
      </c>
    </row>
    <row r="469" spans="1:13">
      <c r="A469" s="47"/>
      <c r="B469" s="71" t="s">
        <v>529</v>
      </c>
      <c r="C469" s="60">
        <v>200</v>
      </c>
      <c r="D469" s="18">
        <v>1</v>
      </c>
      <c r="E469" s="18">
        <v>0</v>
      </c>
      <c r="F469" s="18">
        <v>25.4</v>
      </c>
      <c r="G469" s="18">
        <v>110</v>
      </c>
      <c r="H469" s="18">
        <v>40</v>
      </c>
      <c r="I469" s="18">
        <v>20</v>
      </c>
      <c r="J469" s="18">
        <v>0.4</v>
      </c>
      <c r="K469" s="18">
        <v>0</v>
      </c>
      <c r="L469" s="18">
        <v>0.1</v>
      </c>
      <c r="M469" s="18">
        <v>8</v>
      </c>
    </row>
    <row r="470" spans="1:13">
      <c r="A470" s="47"/>
      <c r="B470" s="20" t="s">
        <v>530</v>
      </c>
      <c r="C470" s="60">
        <v>100</v>
      </c>
      <c r="D470" s="18">
        <v>0.7</v>
      </c>
      <c r="E470" s="18">
        <v>0.2</v>
      </c>
      <c r="F470" s="18">
        <v>11.4</v>
      </c>
      <c r="G470" s="18">
        <v>51</v>
      </c>
      <c r="H470" s="18">
        <v>17</v>
      </c>
      <c r="I470" s="18">
        <v>6</v>
      </c>
      <c r="J470" s="18">
        <v>0.3</v>
      </c>
      <c r="K470" s="18">
        <v>0</v>
      </c>
      <c r="L470" s="18">
        <v>0</v>
      </c>
      <c r="M470" s="18">
        <v>7.4</v>
      </c>
    </row>
    <row r="471" spans="1:13">
      <c r="A471" s="47"/>
      <c r="B471" s="20" t="s">
        <v>530</v>
      </c>
      <c r="C471" s="60">
        <v>150</v>
      </c>
      <c r="D471" s="18">
        <v>1.1000000000000001</v>
      </c>
      <c r="E471" s="18">
        <v>0.3</v>
      </c>
      <c r="F471" s="18">
        <v>17.100000000000001</v>
      </c>
      <c r="G471" s="18">
        <v>76.5</v>
      </c>
      <c r="H471" s="18">
        <v>25.5</v>
      </c>
      <c r="I471" s="18">
        <v>9</v>
      </c>
      <c r="J471" s="18">
        <v>0.5</v>
      </c>
      <c r="K471" s="18">
        <v>0</v>
      </c>
      <c r="L471" s="18">
        <v>0</v>
      </c>
      <c r="M471" s="18">
        <v>11.1</v>
      </c>
    </row>
    <row r="472" spans="1:13">
      <c r="A472" s="47"/>
      <c r="B472" s="20" t="s">
        <v>530</v>
      </c>
      <c r="C472" s="60">
        <v>180</v>
      </c>
      <c r="D472" s="18">
        <v>1.3</v>
      </c>
      <c r="E472" s="18">
        <v>0.4</v>
      </c>
      <c r="F472" s="18">
        <v>20.5</v>
      </c>
      <c r="G472" s="18">
        <v>91.8</v>
      </c>
      <c r="H472" s="18">
        <v>30.6</v>
      </c>
      <c r="I472" s="18">
        <v>10.8</v>
      </c>
      <c r="J472" s="18">
        <v>0.5</v>
      </c>
      <c r="K472" s="18">
        <v>0</v>
      </c>
      <c r="L472" s="18">
        <v>0</v>
      </c>
      <c r="M472" s="18">
        <v>13.3</v>
      </c>
    </row>
    <row r="473" spans="1:13">
      <c r="A473" s="47"/>
      <c r="B473" s="20" t="s">
        <v>530</v>
      </c>
      <c r="C473" s="60">
        <v>200</v>
      </c>
      <c r="D473" s="18">
        <v>1.4</v>
      </c>
      <c r="E473" s="18">
        <v>0.4</v>
      </c>
      <c r="F473" s="18">
        <v>22.8</v>
      </c>
      <c r="G473" s="18">
        <v>102</v>
      </c>
      <c r="H473" s="18">
        <v>34</v>
      </c>
      <c r="I473" s="18">
        <v>12</v>
      </c>
      <c r="J473" s="18">
        <v>0.6</v>
      </c>
      <c r="K473" s="18">
        <v>0</v>
      </c>
      <c r="L473" s="18">
        <v>0</v>
      </c>
      <c r="M473" s="18">
        <v>14.8</v>
      </c>
    </row>
    <row r="474" spans="1:13">
      <c r="A474" s="47"/>
      <c r="B474" s="20" t="s">
        <v>531</v>
      </c>
      <c r="C474" s="60">
        <v>100</v>
      </c>
      <c r="D474" s="18">
        <v>0.3</v>
      </c>
      <c r="E474" s="18">
        <v>0</v>
      </c>
      <c r="F474" s="18">
        <v>16.5</v>
      </c>
      <c r="G474" s="18">
        <v>68</v>
      </c>
      <c r="H474" s="18">
        <v>5</v>
      </c>
      <c r="I474" s="18">
        <v>12</v>
      </c>
      <c r="J474" s="18">
        <v>0.2</v>
      </c>
      <c r="K474" s="18">
        <v>0</v>
      </c>
      <c r="L474" s="18">
        <v>0</v>
      </c>
      <c r="M474" s="18">
        <v>6</v>
      </c>
    </row>
    <row r="475" spans="1:13">
      <c r="A475" s="47"/>
      <c r="B475" s="20" t="s">
        <v>531</v>
      </c>
      <c r="C475" s="60">
        <v>150</v>
      </c>
      <c r="D475" s="18">
        <v>0.5</v>
      </c>
      <c r="E475" s="18">
        <v>0</v>
      </c>
      <c r="F475" s="18">
        <v>24.8</v>
      </c>
      <c r="G475" s="18">
        <v>102</v>
      </c>
      <c r="H475" s="18">
        <v>7.5</v>
      </c>
      <c r="I475" s="18">
        <v>18</v>
      </c>
      <c r="J475" s="18">
        <v>0.3</v>
      </c>
      <c r="K475" s="18">
        <v>0</v>
      </c>
      <c r="L475" s="18">
        <v>0.1</v>
      </c>
      <c r="M475" s="18">
        <v>9</v>
      </c>
    </row>
    <row r="476" spans="1:13">
      <c r="A476" s="47"/>
      <c r="B476" s="20" t="s">
        <v>531</v>
      </c>
      <c r="C476" s="60">
        <v>180</v>
      </c>
      <c r="D476" s="18">
        <v>0.5</v>
      </c>
      <c r="E476" s="18">
        <v>0</v>
      </c>
      <c r="F476" s="18">
        <v>29.7</v>
      </c>
      <c r="G476" s="18">
        <v>122.4</v>
      </c>
      <c r="H476" s="18">
        <v>9</v>
      </c>
      <c r="I476" s="18">
        <v>21.6</v>
      </c>
      <c r="J476" s="18">
        <v>0.4</v>
      </c>
      <c r="K476" s="18">
        <v>0</v>
      </c>
      <c r="L476" s="18">
        <v>0.1</v>
      </c>
      <c r="M476" s="18">
        <v>10.8</v>
      </c>
    </row>
    <row r="477" spans="1:13">
      <c r="A477" s="47"/>
      <c r="B477" s="20" t="s">
        <v>531</v>
      </c>
      <c r="C477" s="60">
        <v>200</v>
      </c>
      <c r="D477" s="18">
        <v>0.6</v>
      </c>
      <c r="E477" s="18">
        <v>0</v>
      </c>
      <c r="F477" s="18">
        <v>33</v>
      </c>
      <c r="G477" s="18">
        <v>136</v>
      </c>
      <c r="H477" s="18">
        <v>10</v>
      </c>
      <c r="I477" s="18">
        <v>24</v>
      </c>
      <c r="J477" s="18">
        <v>0.4</v>
      </c>
      <c r="K477" s="18">
        <v>0</v>
      </c>
      <c r="L477" s="18">
        <v>0.1</v>
      </c>
      <c r="M477" s="18">
        <v>12</v>
      </c>
    </row>
    <row r="478" spans="1:13">
      <c r="A478" s="47"/>
      <c r="B478" s="20" t="s">
        <v>532</v>
      </c>
      <c r="C478" s="60">
        <v>100</v>
      </c>
      <c r="D478" s="18">
        <v>1</v>
      </c>
      <c r="E478" s="18">
        <v>0.1</v>
      </c>
      <c r="F478" s="18">
        <v>2.9</v>
      </c>
      <c r="G478" s="18">
        <v>18</v>
      </c>
      <c r="H478" s="18">
        <v>7</v>
      </c>
      <c r="I478" s="18">
        <v>12</v>
      </c>
      <c r="J478" s="18">
        <v>0.7</v>
      </c>
      <c r="K478" s="18">
        <v>0</v>
      </c>
      <c r="L478" s="18">
        <v>0</v>
      </c>
      <c r="M478" s="18">
        <v>10</v>
      </c>
    </row>
    <row r="479" spans="1:13">
      <c r="A479" s="47"/>
      <c r="B479" s="20" t="s">
        <v>532</v>
      </c>
      <c r="C479" s="60">
        <v>150</v>
      </c>
      <c r="D479" s="18">
        <v>1.5</v>
      </c>
      <c r="E479" s="18">
        <v>0.2</v>
      </c>
      <c r="F479" s="18">
        <v>4.4000000000000004</v>
      </c>
      <c r="G479" s="18">
        <v>27</v>
      </c>
      <c r="H479" s="18">
        <v>10.5</v>
      </c>
      <c r="I479" s="18">
        <v>18</v>
      </c>
      <c r="J479" s="18">
        <v>1.1000000000000001</v>
      </c>
      <c r="K479" s="18">
        <v>0</v>
      </c>
      <c r="L479" s="18">
        <v>0</v>
      </c>
      <c r="M479" s="18">
        <v>15</v>
      </c>
    </row>
    <row r="480" spans="1:13">
      <c r="A480" s="47"/>
      <c r="B480" s="20" t="s">
        <v>532</v>
      </c>
      <c r="C480" s="60">
        <v>180</v>
      </c>
      <c r="D480" s="18">
        <v>1.8</v>
      </c>
      <c r="E480" s="18">
        <v>0.2</v>
      </c>
      <c r="F480" s="18">
        <v>5.2</v>
      </c>
      <c r="G480" s="18">
        <v>32.4</v>
      </c>
      <c r="H480" s="18">
        <v>12.6</v>
      </c>
      <c r="I480" s="18">
        <v>21.6</v>
      </c>
      <c r="J480" s="18">
        <v>1.3</v>
      </c>
      <c r="K480" s="18">
        <v>0.1</v>
      </c>
      <c r="L480" s="18">
        <v>0.1</v>
      </c>
      <c r="M480" s="18">
        <v>18</v>
      </c>
    </row>
    <row r="481" spans="1:13">
      <c r="A481" s="47"/>
      <c r="B481" s="20" t="s">
        <v>532</v>
      </c>
      <c r="C481" s="60">
        <v>200</v>
      </c>
      <c r="D481" s="18">
        <v>2</v>
      </c>
      <c r="E481" s="18">
        <v>0.2</v>
      </c>
      <c r="F481" s="18">
        <v>5.8</v>
      </c>
      <c r="G481" s="18">
        <v>36</v>
      </c>
      <c r="H481" s="18">
        <v>14</v>
      </c>
      <c r="I481" s="18">
        <v>24</v>
      </c>
      <c r="J481" s="18">
        <v>1.4</v>
      </c>
      <c r="K481" s="18">
        <v>0.1</v>
      </c>
      <c r="L481" s="18">
        <v>0.1</v>
      </c>
      <c r="M481" s="18">
        <v>20</v>
      </c>
    </row>
    <row r="482" spans="1:13">
      <c r="A482" s="47"/>
      <c r="B482" s="20" t="s">
        <v>270</v>
      </c>
      <c r="C482" s="60">
        <v>100</v>
      </c>
      <c r="D482" s="18">
        <v>0.5</v>
      </c>
      <c r="E482" s="18">
        <v>0.1</v>
      </c>
      <c r="F482" s="18">
        <v>10.1</v>
      </c>
      <c r="G482" s="18">
        <v>46</v>
      </c>
      <c r="H482" s="18">
        <v>7</v>
      </c>
      <c r="I482" s="18">
        <v>4</v>
      </c>
      <c r="J482" s="18">
        <v>1.4</v>
      </c>
      <c r="K482" s="18">
        <v>0</v>
      </c>
      <c r="L482" s="18">
        <v>0</v>
      </c>
      <c r="M482" s="18">
        <v>2</v>
      </c>
    </row>
    <row r="483" spans="1:13">
      <c r="A483" s="48"/>
      <c r="B483" s="20" t="s">
        <v>270</v>
      </c>
      <c r="C483" s="60">
        <v>150</v>
      </c>
      <c r="D483" s="18">
        <v>0.8</v>
      </c>
      <c r="E483" s="18">
        <v>0.2</v>
      </c>
      <c r="F483" s="18">
        <v>15.2</v>
      </c>
      <c r="G483" s="18">
        <v>69</v>
      </c>
      <c r="H483" s="18">
        <v>10.5</v>
      </c>
      <c r="I483" s="18">
        <v>6</v>
      </c>
      <c r="J483" s="18">
        <v>2.1</v>
      </c>
      <c r="K483" s="18">
        <v>0</v>
      </c>
      <c r="L483" s="18">
        <v>0</v>
      </c>
      <c r="M483" s="18">
        <v>3</v>
      </c>
    </row>
    <row r="484" spans="1:13">
      <c r="A484" s="48"/>
      <c r="B484" s="20" t="s">
        <v>270</v>
      </c>
      <c r="C484" s="60">
        <v>180</v>
      </c>
      <c r="D484" s="18">
        <v>0.9</v>
      </c>
      <c r="E484" s="18">
        <v>0.2</v>
      </c>
      <c r="F484" s="18">
        <v>18.2</v>
      </c>
      <c r="G484" s="18">
        <v>82.8</v>
      </c>
      <c r="H484" s="18">
        <v>12.6</v>
      </c>
      <c r="I484" s="18">
        <v>7.2</v>
      </c>
      <c r="J484" s="18">
        <v>2.5</v>
      </c>
      <c r="K484" s="18">
        <v>0</v>
      </c>
      <c r="L484" s="18">
        <v>0</v>
      </c>
      <c r="M484" s="18">
        <v>3.6</v>
      </c>
    </row>
    <row r="485" spans="1:13">
      <c r="A485" s="48"/>
      <c r="B485" s="20" t="s">
        <v>270</v>
      </c>
      <c r="C485" s="60">
        <v>200</v>
      </c>
      <c r="D485" s="18">
        <v>1</v>
      </c>
      <c r="E485" s="18">
        <v>0.2</v>
      </c>
      <c r="F485" s="18">
        <v>20.2</v>
      </c>
      <c r="G485" s="18">
        <v>92</v>
      </c>
      <c r="H485" s="18">
        <v>14</v>
      </c>
      <c r="I485" s="18">
        <v>8</v>
      </c>
      <c r="J485" s="18">
        <v>2.8</v>
      </c>
      <c r="K485" s="18">
        <v>0</v>
      </c>
      <c r="L485" s="18">
        <v>0</v>
      </c>
      <c r="M485" s="18">
        <v>4</v>
      </c>
    </row>
    <row r="486" spans="1:13">
      <c r="A486" s="48" t="s">
        <v>533</v>
      </c>
      <c r="B486" s="20" t="s">
        <v>534</v>
      </c>
      <c r="C486" s="54" t="s">
        <v>200</v>
      </c>
      <c r="D486" s="18">
        <v>4.0999999999999996</v>
      </c>
      <c r="E486" s="18">
        <v>4.5999999999999996</v>
      </c>
      <c r="F486" s="18">
        <v>6.4</v>
      </c>
      <c r="G486" s="18">
        <v>82</v>
      </c>
      <c r="H486" s="18">
        <v>158.4</v>
      </c>
      <c r="I486" s="18">
        <v>18.27</v>
      </c>
      <c r="J486" s="18">
        <v>0.13</v>
      </c>
      <c r="K486" s="18">
        <v>0.04</v>
      </c>
      <c r="L486" s="18">
        <v>0.18</v>
      </c>
      <c r="M486" s="18">
        <v>0.78</v>
      </c>
    </row>
    <row r="487" spans="1:13">
      <c r="A487" s="48" t="s">
        <v>533</v>
      </c>
      <c r="B487" s="20" t="s">
        <v>534</v>
      </c>
      <c r="C487" s="54" t="s">
        <v>190</v>
      </c>
      <c r="D487" s="18">
        <v>4.92</v>
      </c>
      <c r="E487" s="18">
        <v>5.52</v>
      </c>
      <c r="F487" s="18">
        <v>7.68</v>
      </c>
      <c r="G487" s="18">
        <v>98.4</v>
      </c>
      <c r="H487" s="18">
        <v>190.08</v>
      </c>
      <c r="I487" s="18">
        <v>21.92</v>
      </c>
      <c r="J487" s="18">
        <v>0.16</v>
      </c>
      <c r="K487" s="18">
        <v>0.05</v>
      </c>
      <c r="L487" s="18">
        <v>0.22</v>
      </c>
      <c r="M487" s="18">
        <v>0.94</v>
      </c>
    </row>
    <row r="488" spans="1:13">
      <c r="A488" s="48" t="s">
        <v>533</v>
      </c>
      <c r="B488" s="20" t="s">
        <v>534</v>
      </c>
      <c r="C488" s="54" t="s">
        <v>213</v>
      </c>
      <c r="D488" s="18">
        <v>5.47</v>
      </c>
      <c r="E488" s="18">
        <v>6.13</v>
      </c>
      <c r="F488" s="18">
        <v>8.5299999999999994</v>
      </c>
      <c r="G488" s="18">
        <v>109.33</v>
      </c>
      <c r="H488" s="18">
        <v>211.2</v>
      </c>
      <c r="I488" s="18">
        <v>24.36</v>
      </c>
      <c r="J488" s="18">
        <v>0.17</v>
      </c>
      <c r="K488" s="18">
        <v>0.05</v>
      </c>
      <c r="L488" s="18">
        <v>0.24</v>
      </c>
      <c r="M488" s="18">
        <v>1.04</v>
      </c>
    </row>
    <row r="489" spans="1:13">
      <c r="A489" s="48" t="s">
        <v>535</v>
      </c>
      <c r="B489" s="20" t="s">
        <v>536</v>
      </c>
      <c r="C489" s="54" t="s">
        <v>315</v>
      </c>
      <c r="D489" s="18">
        <v>3.1</v>
      </c>
      <c r="E489" s="18">
        <v>1.5</v>
      </c>
      <c r="F489" s="18">
        <v>28.9</v>
      </c>
      <c r="G489" s="18">
        <v>141</v>
      </c>
      <c r="H489" s="18">
        <v>9.02</v>
      </c>
      <c r="I489" s="18">
        <v>5.1100000000000003</v>
      </c>
      <c r="J489" s="18">
        <v>0.55000000000000004</v>
      </c>
      <c r="K489" s="18">
        <v>0.03</v>
      </c>
      <c r="L489" s="18">
        <v>0.02</v>
      </c>
      <c r="M489" s="18">
        <v>0.04</v>
      </c>
    </row>
    <row r="490" spans="1:13">
      <c r="A490" s="48" t="s">
        <v>535</v>
      </c>
      <c r="B490" s="20" t="s">
        <v>536</v>
      </c>
      <c r="C490" s="54" t="s">
        <v>250</v>
      </c>
      <c r="D490" s="18">
        <v>4.3</v>
      </c>
      <c r="E490" s="18">
        <v>2.2000000000000002</v>
      </c>
      <c r="F490" s="18">
        <v>40.4</v>
      </c>
      <c r="G490" s="18">
        <v>197</v>
      </c>
      <c r="H490" s="18">
        <v>12.63</v>
      </c>
      <c r="I490" s="18">
        <v>7.16</v>
      </c>
      <c r="J490" s="18">
        <v>0.78</v>
      </c>
      <c r="K490" s="18">
        <v>0.05</v>
      </c>
      <c r="L490" s="18">
        <v>0.03</v>
      </c>
      <c r="M490" s="18">
        <v>0.05</v>
      </c>
    </row>
    <row r="491" spans="1:13">
      <c r="A491" s="48" t="s">
        <v>537</v>
      </c>
      <c r="B491" s="20" t="s">
        <v>321</v>
      </c>
      <c r="C491" s="54" t="s">
        <v>315</v>
      </c>
      <c r="D491" s="18">
        <v>3.6</v>
      </c>
      <c r="E491" s="18">
        <v>5.7</v>
      </c>
      <c r="F491" s="18">
        <v>27.1</v>
      </c>
      <c r="G491" s="18">
        <v>175</v>
      </c>
      <c r="H491" s="18">
        <v>7.6</v>
      </c>
      <c r="I491" s="18">
        <v>4.8</v>
      </c>
      <c r="J491" s="18">
        <v>0.4</v>
      </c>
      <c r="K491" s="18">
        <v>0.04</v>
      </c>
      <c r="L491" s="18">
        <v>0.02</v>
      </c>
      <c r="M491" s="18">
        <v>0</v>
      </c>
    </row>
    <row r="492" spans="1:13">
      <c r="A492" s="48" t="s">
        <v>537</v>
      </c>
      <c r="B492" s="20" t="s">
        <v>321</v>
      </c>
      <c r="C492" s="54" t="s">
        <v>250</v>
      </c>
      <c r="D492" s="27">
        <v>5</v>
      </c>
      <c r="E492" s="27">
        <v>8</v>
      </c>
      <c r="F492" s="27">
        <v>38</v>
      </c>
      <c r="G492" s="27">
        <v>245</v>
      </c>
      <c r="H492" s="27">
        <v>10.63</v>
      </c>
      <c r="I492" s="27">
        <v>6.67</v>
      </c>
      <c r="J492" s="27">
        <v>0.56999999999999995</v>
      </c>
      <c r="K492" s="27">
        <v>0.06</v>
      </c>
      <c r="L492" s="27">
        <v>0.03</v>
      </c>
      <c r="M492" s="27">
        <v>0</v>
      </c>
    </row>
    <row r="493" spans="1:13">
      <c r="A493" s="48"/>
      <c r="B493" s="17" t="s">
        <v>306</v>
      </c>
      <c r="C493" s="21">
        <v>150</v>
      </c>
      <c r="D493" s="18">
        <v>4.2</v>
      </c>
      <c r="E493" s="18">
        <v>3.75</v>
      </c>
      <c r="F493" s="18">
        <v>15.3</v>
      </c>
      <c r="G493" s="18">
        <v>114</v>
      </c>
      <c r="H493" s="18">
        <v>172.5</v>
      </c>
      <c r="I493" s="18">
        <v>16.5</v>
      </c>
      <c r="J493" s="18">
        <v>0.06</v>
      </c>
      <c r="K493" s="18">
        <v>7.0000000000000007E-2</v>
      </c>
      <c r="L493" s="18">
        <v>0.35</v>
      </c>
      <c r="M493" s="18">
        <v>1.2</v>
      </c>
    </row>
    <row r="494" spans="1:13">
      <c r="A494" s="48"/>
      <c r="B494" s="17" t="s">
        <v>306</v>
      </c>
      <c r="C494" s="18">
        <v>180</v>
      </c>
      <c r="D494" s="23">
        <v>5.04</v>
      </c>
      <c r="E494" s="23">
        <v>4.5</v>
      </c>
      <c r="F494" s="23">
        <v>18.36</v>
      </c>
      <c r="G494" s="23">
        <v>136.80000000000001</v>
      </c>
      <c r="H494" s="23">
        <v>207</v>
      </c>
      <c r="I494" s="23">
        <v>19.8</v>
      </c>
      <c r="J494" s="23">
        <v>7.0000000000000007E-2</v>
      </c>
      <c r="K494" s="23">
        <v>0.08</v>
      </c>
      <c r="L494" s="23">
        <v>0.42</v>
      </c>
      <c r="M494" s="23">
        <v>1.44</v>
      </c>
    </row>
    <row r="495" spans="1:13">
      <c r="A495" s="48"/>
      <c r="B495" s="17" t="s">
        <v>306</v>
      </c>
      <c r="C495" s="18">
        <v>200</v>
      </c>
      <c r="D495" s="18">
        <v>5.6</v>
      </c>
      <c r="E495" s="18">
        <v>5</v>
      </c>
      <c r="F495" s="18">
        <v>20.399999999999999</v>
      </c>
      <c r="G495" s="18">
        <v>152</v>
      </c>
      <c r="H495" s="18">
        <v>230</v>
      </c>
      <c r="I495" s="18">
        <v>22</v>
      </c>
      <c r="J495" s="18">
        <v>0.08</v>
      </c>
      <c r="K495" s="18">
        <v>0.09</v>
      </c>
      <c r="L495" s="18">
        <v>0.47</v>
      </c>
      <c r="M495" s="18">
        <v>1.6</v>
      </c>
    </row>
    <row r="496" spans="1:13">
      <c r="A496" s="48"/>
      <c r="B496" s="72" t="s">
        <v>538</v>
      </c>
      <c r="C496" s="18">
        <v>180</v>
      </c>
      <c r="D496" s="18">
        <v>5.4</v>
      </c>
      <c r="E496" s="18">
        <v>4.8600000000000003</v>
      </c>
      <c r="F496" s="18">
        <v>8.4600000000000009</v>
      </c>
      <c r="G496" s="18">
        <v>102.6</v>
      </c>
      <c r="H496" s="18">
        <v>216</v>
      </c>
      <c r="I496" s="18">
        <v>25.2</v>
      </c>
      <c r="J496" s="18">
        <v>0.18</v>
      </c>
      <c r="K496" s="18">
        <v>0.05</v>
      </c>
      <c r="L496" s="18">
        <v>0.31</v>
      </c>
      <c r="M496" s="18">
        <v>1.26</v>
      </c>
    </row>
    <row r="497" spans="1:13">
      <c r="A497" s="47"/>
      <c r="B497" s="72" t="s">
        <v>538</v>
      </c>
      <c r="C497" s="18">
        <v>200</v>
      </c>
      <c r="D497" s="27">
        <v>6</v>
      </c>
      <c r="E497" s="27">
        <v>5.4</v>
      </c>
      <c r="F497" s="27">
        <v>9.4</v>
      </c>
      <c r="G497" s="27">
        <v>114</v>
      </c>
      <c r="H497" s="27">
        <v>240</v>
      </c>
      <c r="I497" s="27">
        <v>28</v>
      </c>
      <c r="J497" s="27">
        <v>0.2</v>
      </c>
      <c r="K497" s="27">
        <v>0.06</v>
      </c>
      <c r="L497" s="27">
        <v>0.34</v>
      </c>
      <c r="M497" s="27">
        <v>1.4</v>
      </c>
    </row>
    <row r="498" spans="1:13">
      <c r="A498" s="47"/>
      <c r="B498" s="17" t="s">
        <v>252</v>
      </c>
      <c r="C498" s="21">
        <v>150</v>
      </c>
      <c r="D498" s="18">
        <v>3.9</v>
      </c>
      <c r="E498" s="18">
        <v>3.75</v>
      </c>
      <c r="F498" s="18">
        <v>16.5</v>
      </c>
      <c r="G498" s="18">
        <v>115.5</v>
      </c>
      <c r="H498" s="18">
        <v>180</v>
      </c>
      <c r="I498" s="18">
        <v>21</v>
      </c>
      <c r="J498" s="18">
        <v>0.15</v>
      </c>
      <c r="K498" s="18">
        <v>4.4999999999999998E-2</v>
      </c>
      <c r="L498" s="18">
        <v>0.255</v>
      </c>
      <c r="M498" s="18">
        <v>1.05</v>
      </c>
    </row>
    <row r="499" spans="1:13">
      <c r="A499" s="47"/>
      <c r="B499" s="17" t="s">
        <v>252</v>
      </c>
      <c r="C499" s="18">
        <v>180</v>
      </c>
      <c r="D499" s="23">
        <v>4.68</v>
      </c>
      <c r="E499" s="23">
        <v>4.5</v>
      </c>
      <c r="F499" s="23">
        <v>19.8</v>
      </c>
      <c r="G499" s="23">
        <v>138.6</v>
      </c>
      <c r="H499" s="23">
        <v>216</v>
      </c>
      <c r="I499" s="23">
        <v>25.2</v>
      </c>
      <c r="J499" s="23">
        <v>0.18</v>
      </c>
      <c r="K499" s="23">
        <v>0.05</v>
      </c>
      <c r="L499" s="23">
        <v>0.31</v>
      </c>
      <c r="M499" s="23">
        <v>1.26</v>
      </c>
    </row>
    <row r="500" spans="1:13">
      <c r="A500" s="47"/>
      <c r="B500" s="17" t="s">
        <v>252</v>
      </c>
      <c r="C500" s="18">
        <v>200</v>
      </c>
      <c r="D500" s="27">
        <v>5.2</v>
      </c>
      <c r="E500" s="27">
        <v>5</v>
      </c>
      <c r="F500" s="27">
        <v>22</v>
      </c>
      <c r="G500" s="27">
        <v>154</v>
      </c>
      <c r="H500" s="27">
        <v>240</v>
      </c>
      <c r="I500" s="27">
        <v>28</v>
      </c>
      <c r="J500" s="27">
        <v>0.2</v>
      </c>
      <c r="K500" s="27">
        <v>0.06</v>
      </c>
      <c r="L500" s="27">
        <v>0.34</v>
      </c>
      <c r="M500" s="27">
        <v>1.4</v>
      </c>
    </row>
    <row r="501" spans="1:13">
      <c r="A501" s="47"/>
      <c r="B501" s="17" t="s">
        <v>539</v>
      </c>
      <c r="C501" s="21">
        <v>150</v>
      </c>
      <c r="D501" s="18">
        <v>1.5</v>
      </c>
      <c r="E501" s="18">
        <v>0</v>
      </c>
      <c r="F501" s="18">
        <v>4.95</v>
      </c>
      <c r="G501" s="18">
        <v>27</v>
      </c>
      <c r="H501" s="18">
        <v>19.5</v>
      </c>
      <c r="I501" s="18">
        <v>0</v>
      </c>
      <c r="J501" s="18">
        <v>1.05</v>
      </c>
      <c r="K501" s="18">
        <v>0.02</v>
      </c>
      <c r="L501" s="18">
        <v>0.05</v>
      </c>
      <c r="M501" s="18">
        <v>15</v>
      </c>
    </row>
    <row r="502" spans="1:13">
      <c r="A502" s="47"/>
      <c r="B502" s="17" t="s">
        <v>539</v>
      </c>
      <c r="C502" s="21">
        <v>180</v>
      </c>
      <c r="D502" s="18">
        <v>1.8</v>
      </c>
      <c r="E502" s="18">
        <v>0</v>
      </c>
      <c r="F502" s="18">
        <v>5.94</v>
      </c>
      <c r="G502" s="18">
        <v>32.4</v>
      </c>
      <c r="H502" s="18">
        <v>23.4</v>
      </c>
      <c r="I502" s="18">
        <v>0</v>
      </c>
      <c r="J502" s="18">
        <v>1.26</v>
      </c>
      <c r="K502" s="18">
        <v>0.02</v>
      </c>
      <c r="L502" s="18">
        <v>0.05</v>
      </c>
      <c r="M502" s="18">
        <v>18</v>
      </c>
    </row>
    <row r="503" spans="1:13">
      <c r="A503" s="47"/>
      <c r="B503" s="17" t="s">
        <v>539</v>
      </c>
      <c r="C503" s="21">
        <v>200</v>
      </c>
      <c r="D503" s="18">
        <v>2</v>
      </c>
      <c r="E503" s="18">
        <v>0</v>
      </c>
      <c r="F503" s="18">
        <v>6.6</v>
      </c>
      <c r="G503" s="18">
        <v>36</v>
      </c>
      <c r="H503" s="18">
        <v>26</v>
      </c>
      <c r="I503" s="18">
        <v>0</v>
      </c>
      <c r="J503" s="18">
        <v>1.4</v>
      </c>
      <c r="K503" s="18">
        <v>0.02</v>
      </c>
      <c r="L503" s="18">
        <v>0.06</v>
      </c>
      <c r="M503" s="18">
        <v>20</v>
      </c>
    </row>
    <row r="504" spans="1:13">
      <c r="A504" s="47"/>
      <c r="B504" s="17" t="s">
        <v>540</v>
      </c>
      <c r="C504" s="21">
        <v>150</v>
      </c>
      <c r="D504" s="18">
        <v>0.75</v>
      </c>
      <c r="E504" s="18">
        <v>0</v>
      </c>
      <c r="F504" s="18">
        <v>13.65</v>
      </c>
      <c r="G504" s="18">
        <v>57</v>
      </c>
      <c r="H504" s="18">
        <v>10.5</v>
      </c>
      <c r="I504" s="18">
        <v>6</v>
      </c>
      <c r="J504" s="18">
        <v>0.45</v>
      </c>
      <c r="K504" s="18">
        <v>0.02</v>
      </c>
      <c r="L504" s="18">
        <v>0.02</v>
      </c>
      <c r="M504" s="18">
        <v>3</v>
      </c>
    </row>
    <row r="505" spans="1:13">
      <c r="A505" s="47"/>
      <c r="B505" s="17" t="s">
        <v>540</v>
      </c>
      <c r="C505" s="21">
        <v>180</v>
      </c>
      <c r="D505" s="18">
        <v>0.9</v>
      </c>
      <c r="E505" s="18">
        <v>0</v>
      </c>
      <c r="F505" s="18">
        <v>16.38</v>
      </c>
      <c r="G505" s="18">
        <v>68.400000000000006</v>
      </c>
      <c r="H505" s="18">
        <v>12.6</v>
      </c>
      <c r="I505" s="18">
        <v>7.2</v>
      </c>
      <c r="J505" s="18">
        <v>0.54</v>
      </c>
      <c r="K505" s="18">
        <v>0.02</v>
      </c>
      <c r="L505" s="18">
        <v>0.02</v>
      </c>
      <c r="M505" s="18">
        <v>3.6</v>
      </c>
    </row>
    <row r="506" spans="1:13">
      <c r="A506" s="47"/>
      <c r="B506" s="17" t="s">
        <v>540</v>
      </c>
      <c r="C506" s="21">
        <v>200</v>
      </c>
      <c r="D506" s="18">
        <v>1</v>
      </c>
      <c r="E506" s="18">
        <v>0</v>
      </c>
      <c r="F506" s="18">
        <v>18.2</v>
      </c>
      <c r="G506" s="18">
        <v>76</v>
      </c>
      <c r="H506" s="18">
        <v>14</v>
      </c>
      <c r="I506" s="18">
        <v>8</v>
      </c>
      <c r="J506" s="18">
        <v>0.6</v>
      </c>
      <c r="K506" s="18">
        <v>0.02</v>
      </c>
      <c r="L506" s="18">
        <v>0.02</v>
      </c>
      <c r="M506" s="18">
        <v>4</v>
      </c>
    </row>
    <row r="507" spans="1:13">
      <c r="A507" s="47"/>
      <c r="B507" s="17" t="s">
        <v>541</v>
      </c>
      <c r="C507" s="21">
        <v>150</v>
      </c>
      <c r="D507" s="18">
        <v>0.75</v>
      </c>
      <c r="E507" s="18">
        <v>0</v>
      </c>
      <c r="F507" s="18">
        <v>21</v>
      </c>
      <c r="G507" s="18">
        <v>84</v>
      </c>
      <c r="H507" s="18">
        <v>30</v>
      </c>
      <c r="I507" s="18">
        <v>15</v>
      </c>
      <c r="J507" s="18">
        <v>0.3</v>
      </c>
      <c r="K507" s="18">
        <v>0.03</v>
      </c>
      <c r="L507" s="18">
        <v>0.06</v>
      </c>
      <c r="M507" s="18">
        <v>6</v>
      </c>
    </row>
    <row r="508" spans="1:13">
      <c r="A508" s="47"/>
      <c r="B508" s="17" t="s">
        <v>541</v>
      </c>
      <c r="C508" s="21">
        <v>180</v>
      </c>
      <c r="D508" s="18">
        <v>0.9</v>
      </c>
      <c r="E508" s="18">
        <v>0</v>
      </c>
      <c r="F508" s="18">
        <v>25.2</v>
      </c>
      <c r="G508" s="18">
        <v>100.8</v>
      </c>
      <c r="H508" s="18">
        <v>36</v>
      </c>
      <c r="I508" s="18">
        <v>18</v>
      </c>
      <c r="J508" s="18">
        <v>0.36</v>
      </c>
      <c r="K508" s="18">
        <v>0.04</v>
      </c>
      <c r="L508" s="18">
        <v>7.0000000000000007E-2</v>
      </c>
      <c r="M508" s="18">
        <v>7.2</v>
      </c>
    </row>
    <row r="509" spans="1:13">
      <c r="A509" s="47"/>
      <c r="B509" s="17" t="s">
        <v>541</v>
      </c>
      <c r="C509" s="21">
        <v>200</v>
      </c>
      <c r="D509" s="18">
        <v>1</v>
      </c>
      <c r="E509" s="18">
        <v>0</v>
      </c>
      <c r="F509" s="18">
        <v>28</v>
      </c>
      <c r="G509" s="18">
        <v>112</v>
      </c>
      <c r="H509" s="18">
        <v>40</v>
      </c>
      <c r="I509" s="18">
        <v>20</v>
      </c>
      <c r="J509" s="18">
        <v>0.4</v>
      </c>
      <c r="K509" s="18">
        <v>0.04</v>
      </c>
      <c r="L509" s="18">
        <v>0.08</v>
      </c>
      <c r="M509" s="18">
        <v>8</v>
      </c>
    </row>
    <row r="510" spans="1:13">
      <c r="A510" s="47"/>
      <c r="B510" s="17" t="s">
        <v>269</v>
      </c>
      <c r="C510" s="61">
        <v>20</v>
      </c>
      <c r="D510" s="18">
        <v>1.2</v>
      </c>
      <c r="E510" s="18">
        <v>0.96</v>
      </c>
      <c r="F510" s="18">
        <v>15</v>
      </c>
      <c r="G510" s="18">
        <v>74.400000000000006</v>
      </c>
      <c r="H510" s="18">
        <v>4.4000000000000004</v>
      </c>
      <c r="I510" s="18">
        <v>3.6</v>
      </c>
      <c r="J510" s="18">
        <v>0.32</v>
      </c>
      <c r="K510" s="18">
        <v>0.03</v>
      </c>
      <c r="L510" s="18">
        <v>0.01</v>
      </c>
      <c r="M510" s="18">
        <v>0</v>
      </c>
    </row>
    <row r="511" spans="1:13">
      <c r="A511" s="47"/>
      <c r="B511" s="17" t="s">
        <v>269</v>
      </c>
      <c r="C511" s="55">
        <v>25</v>
      </c>
      <c r="D511" s="55">
        <v>1.5</v>
      </c>
      <c r="E511" s="55">
        <v>1.2</v>
      </c>
      <c r="F511" s="55">
        <v>18.75</v>
      </c>
      <c r="G511" s="55">
        <v>93</v>
      </c>
      <c r="H511" s="55">
        <v>5.5</v>
      </c>
      <c r="I511" s="55">
        <v>4.5</v>
      </c>
      <c r="J511" s="55">
        <v>0.4</v>
      </c>
      <c r="K511" s="55">
        <v>0.04</v>
      </c>
      <c r="L511" s="55">
        <v>0.01</v>
      </c>
      <c r="M511" s="55">
        <v>0</v>
      </c>
    </row>
    <row r="512" spans="1:13">
      <c r="A512" s="47"/>
      <c r="B512" s="17" t="s">
        <v>269</v>
      </c>
      <c r="C512" s="23">
        <v>30</v>
      </c>
      <c r="D512" s="23">
        <v>1.8</v>
      </c>
      <c r="E512" s="23">
        <v>1.44</v>
      </c>
      <c r="F512" s="23">
        <v>22.5</v>
      </c>
      <c r="G512" s="23">
        <v>111.6</v>
      </c>
      <c r="H512" s="23">
        <v>6.6</v>
      </c>
      <c r="I512" s="23">
        <v>5.4</v>
      </c>
      <c r="J512" s="23">
        <v>0.48</v>
      </c>
      <c r="K512" s="23">
        <v>0.05</v>
      </c>
      <c r="L512" s="23">
        <v>0.01</v>
      </c>
      <c r="M512" s="23">
        <v>0</v>
      </c>
    </row>
    <row r="513" spans="1:13">
      <c r="A513" s="47"/>
      <c r="B513" s="17" t="s">
        <v>269</v>
      </c>
      <c r="C513" s="18">
        <v>40</v>
      </c>
      <c r="D513" s="18">
        <v>2.4</v>
      </c>
      <c r="E513" s="18">
        <v>1.92</v>
      </c>
      <c r="F513" s="18">
        <v>30</v>
      </c>
      <c r="G513" s="18">
        <v>148.80000000000001</v>
      </c>
      <c r="H513" s="18">
        <v>8.8000000000000007</v>
      </c>
      <c r="I513" s="18">
        <v>7.2</v>
      </c>
      <c r="J513" s="18">
        <v>0.64</v>
      </c>
      <c r="K513" s="18">
        <v>0.06</v>
      </c>
      <c r="L513" s="18">
        <v>0.02</v>
      </c>
      <c r="M513" s="18">
        <v>0</v>
      </c>
    </row>
    <row r="514" spans="1:13">
      <c r="A514" s="47"/>
      <c r="B514" s="17" t="s">
        <v>269</v>
      </c>
      <c r="C514" s="23">
        <v>50</v>
      </c>
      <c r="D514" s="23">
        <v>3</v>
      </c>
      <c r="E514" s="23">
        <v>2.4</v>
      </c>
      <c r="F514" s="23">
        <v>37.5</v>
      </c>
      <c r="G514" s="23">
        <v>186</v>
      </c>
      <c r="H514" s="23">
        <v>11</v>
      </c>
      <c r="I514" s="23">
        <v>9</v>
      </c>
      <c r="J514" s="23">
        <v>0.8</v>
      </c>
      <c r="K514" s="23">
        <v>0.08</v>
      </c>
      <c r="L514" s="23">
        <v>0.02</v>
      </c>
      <c r="M514" s="23">
        <v>0</v>
      </c>
    </row>
    <row r="515" spans="1:13">
      <c r="A515" s="47"/>
      <c r="B515" s="17" t="s">
        <v>251</v>
      </c>
      <c r="C515" s="18">
        <v>20</v>
      </c>
      <c r="D515" s="27">
        <v>1.1599999999999999</v>
      </c>
      <c r="E515" s="27">
        <v>3.16</v>
      </c>
      <c r="F515" s="27">
        <v>13.12</v>
      </c>
      <c r="G515" s="27">
        <v>88.2</v>
      </c>
      <c r="H515" s="27">
        <v>11.2</v>
      </c>
      <c r="I515" s="27">
        <v>13.6</v>
      </c>
      <c r="J515" s="27">
        <v>0.92</v>
      </c>
      <c r="K515" s="27">
        <v>0.11</v>
      </c>
      <c r="L515" s="27">
        <v>0.09</v>
      </c>
      <c r="M515" s="27">
        <v>0</v>
      </c>
    </row>
    <row r="516" spans="1:13">
      <c r="A516" s="47"/>
      <c r="B516" s="17" t="s">
        <v>251</v>
      </c>
      <c r="C516" s="21">
        <v>15</v>
      </c>
      <c r="D516" s="55">
        <v>0.87</v>
      </c>
      <c r="E516" s="55">
        <v>2.37</v>
      </c>
      <c r="F516" s="55">
        <v>9.84</v>
      </c>
      <c r="G516" s="55">
        <v>66.150000000000006</v>
      </c>
      <c r="H516" s="55">
        <v>8.4</v>
      </c>
      <c r="I516" s="55">
        <v>10.199999999999999</v>
      </c>
      <c r="J516" s="55">
        <v>0.69</v>
      </c>
      <c r="K516" s="55">
        <v>0.09</v>
      </c>
      <c r="L516" s="55">
        <v>0.06</v>
      </c>
      <c r="M516" s="55">
        <v>0</v>
      </c>
    </row>
    <row r="517" spans="1:13">
      <c r="A517" s="47"/>
      <c r="B517" s="17" t="s">
        <v>251</v>
      </c>
      <c r="C517" s="18">
        <v>10</v>
      </c>
      <c r="D517" s="23">
        <v>0.57999999999999996</v>
      </c>
      <c r="E517" s="23">
        <v>1.58</v>
      </c>
      <c r="F517" s="23">
        <v>6.56</v>
      </c>
      <c r="G517" s="23">
        <v>44.1</v>
      </c>
      <c r="H517" s="23">
        <v>5.6</v>
      </c>
      <c r="I517" s="23">
        <v>6.8</v>
      </c>
      <c r="J517" s="23">
        <v>0.46</v>
      </c>
      <c r="K517" s="23">
        <v>0.06</v>
      </c>
      <c r="L517" s="23">
        <v>0.04</v>
      </c>
      <c r="M517" s="23">
        <v>0</v>
      </c>
    </row>
    <row r="518" spans="1:13">
      <c r="A518" s="47"/>
      <c r="B518" s="17" t="s">
        <v>251</v>
      </c>
      <c r="C518" s="18">
        <v>40</v>
      </c>
      <c r="D518" s="27">
        <v>2.3199999999999998</v>
      </c>
      <c r="E518" s="27">
        <v>6.32</v>
      </c>
      <c r="F518" s="27">
        <v>26.24</v>
      </c>
      <c r="G518" s="27">
        <v>176.4</v>
      </c>
      <c r="H518" s="27">
        <v>22.4</v>
      </c>
      <c r="I518" s="27">
        <v>27.2</v>
      </c>
      <c r="J518" s="27">
        <v>1.84</v>
      </c>
      <c r="K518" s="27">
        <v>0.22</v>
      </c>
      <c r="L518" s="27">
        <v>0.18</v>
      </c>
      <c r="M518" s="27">
        <v>0</v>
      </c>
    </row>
    <row r="519" spans="1:13">
      <c r="A519" s="47" t="s">
        <v>542</v>
      </c>
      <c r="B519" s="17" t="s">
        <v>543</v>
      </c>
      <c r="C519" s="21">
        <v>150</v>
      </c>
      <c r="D519" s="18">
        <v>4.13</v>
      </c>
      <c r="E519" s="18">
        <v>4.6500000000000004</v>
      </c>
      <c r="F519" s="18">
        <v>6.45</v>
      </c>
      <c r="G519" s="18">
        <v>82.5</v>
      </c>
      <c r="H519" s="18">
        <v>158.4</v>
      </c>
      <c r="I519" s="18">
        <v>18.27</v>
      </c>
      <c r="J519" s="18">
        <v>0.13</v>
      </c>
      <c r="K519" s="18">
        <v>0.05</v>
      </c>
      <c r="L519" s="18">
        <v>0.18</v>
      </c>
      <c r="M519" s="18">
        <v>0.78</v>
      </c>
    </row>
    <row r="520" spans="1:13">
      <c r="A520" s="47" t="s">
        <v>542</v>
      </c>
      <c r="B520" s="17" t="s">
        <v>543</v>
      </c>
      <c r="C520" s="21">
        <v>170</v>
      </c>
      <c r="D520" s="73">
        <f>D521/180*170</f>
        <v>4.6749999999999998</v>
      </c>
      <c r="E520" s="73">
        <f t="shared" ref="E520:M520" si="0">E521/180*170</f>
        <v>5.27</v>
      </c>
      <c r="F520" s="73">
        <f t="shared" si="0"/>
        <v>7.3100000000000005</v>
      </c>
      <c r="G520" s="73">
        <f t="shared" si="0"/>
        <v>93.500000000000014</v>
      </c>
      <c r="H520" s="73">
        <f t="shared" si="0"/>
        <v>179.52</v>
      </c>
      <c r="I520" s="73">
        <f t="shared" si="0"/>
        <v>20.702222222222225</v>
      </c>
      <c r="J520" s="73">
        <f t="shared" si="0"/>
        <v>0.14166666666666666</v>
      </c>
      <c r="K520" s="73">
        <f t="shared" si="0"/>
        <v>4.7222222222222221E-2</v>
      </c>
      <c r="L520" s="73">
        <f t="shared" si="0"/>
        <v>0.20777777777777778</v>
      </c>
      <c r="M520" s="73">
        <f t="shared" si="0"/>
        <v>0.88777777777777767</v>
      </c>
    </row>
    <row r="521" spans="1:13">
      <c r="A521" s="47" t="s">
        <v>542</v>
      </c>
      <c r="B521" s="17" t="s">
        <v>543</v>
      </c>
      <c r="C521" s="18">
        <v>180</v>
      </c>
      <c r="D521" s="23">
        <v>4.95</v>
      </c>
      <c r="E521" s="23">
        <v>5.58</v>
      </c>
      <c r="F521" s="23">
        <v>7.74</v>
      </c>
      <c r="G521" s="23">
        <v>99</v>
      </c>
      <c r="H521" s="23">
        <v>190.08</v>
      </c>
      <c r="I521" s="23">
        <v>21.92</v>
      </c>
      <c r="J521" s="23">
        <v>0.15</v>
      </c>
      <c r="K521" s="23">
        <v>0.05</v>
      </c>
      <c r="L521" s="23">
        <v>0.22</v>
      </c>
      <c r="M521" s="23">
        <v>0.94</v>
      </c>
    </row>
    <row r="522" spans="1:13">
      <c r="A522" s="47" t="s">
        <v>542</v>
      </c>
      <c r="B522" s="17" t="s">
        <v>543</v>
      </c>
      <c r="C522" s="18">
        <v>200</v>
      </c>
      <c r="D522" s="18">
        <v>5.5</v>
      </c>
      <c r="E522" s="18">
        <v>6.2</v>
      </c>
      <c r="F522" s="18">
        <v>8.6</v>
      </c>
      <c r="G522" s="18">
        <v>110</v>
      </c>
      <c r="H522" s="18">
        <v>211.2</v>
      </c>
      <c r="I522" s="18">
        <v>24.36</v>
      </c>
      <c r="J522" s="18">
        <v>0.17</v>
      </c>
      <c r="K522" s="18">
        <v>0.06</v>
      </c>
      <c r="L522" s="18">
        <v>0.24</v>
      </c>
      <c r="M522" s="18">
        <v>1.04</v>
      </c>
    </row>
    <row r="523" spans="1:13">
      <c r="A523" s="22" t="s">
        <v>544</v>
      </c>
      <c r="B523" s="19" t="s">
        <v>321</v>
      </c>
      <c r="C523" s="21">
        <v>50</v>
      </c>
      <c r="D523" s="33">
        <v>3.5</v>
      </c>
      <c r="E523" s="33">
        <v>5.9</v>
      </c>
      <c r="F523" s="33">
        <v>26.7</v>
      </c>
      <c r="G523" s="33">
        <v>174</v>
      </c>
      <c r="H523" s="33">
        <v>7.69</v>
      </c>
      <c r="I523" s="33">
        <v>5</v>
      </c>
      <c r="J523" s="33">
        <v>0.42</v>
      </c>
      <c r="K523" s="33">
        <v>0.04</v>
      </c>
      <c r="L523" s="33">
        <v>0.02</v>
      </c>
      <c r="M523" s="33">
        <v>0</v>
      </c>
    </row>
    <row r="524" spans="1:13">
      <c r="A524" s="22" t="s">
        <v>320</v>
      </c>
      <c r="B524" s="19" t="s">
        <v>321</v>
      </c>
      <c r="C524" s="21">
        <v>70</v>
      </c>
      <c r="D524" s="33">
        <v>4.9000000000000004</v>
      </c>
      <c r="E524" s="33">
        <v>8.26</v>
      </c>
      <c r="F524" s="33">
        <v>37.380000000000003</v>
      </c>
      <c r="G524" s="33">
        <v>244</v>
      </c>
      <c r="H524" s="33">
        <v>10.77</v>
      </c>
      <c r="I524" s="33">
        <v>7</v>
      </c>
      <c r="J524" s="33">
        <v>0.59</v>
      </c>
      <c r="K524" s="33">
        <v>0.06</v>
      </c>
      <c r="L524" s="33">
        <v>0.03</v>
      </c>
      <c r="M524" s="33">
        <v>0</v>
      </c>
    </row>
    <row r="525" spans="1:13">
      <c r="A525" s="22" t="s">
        <v>544</v>
      </c>
      <c r="B525" s="19" t="s">
        <v>321</v>
      </c>
      <c r="C525" s="21">
        <v>100</v>
      </c>
      <c r="D525" s="33">
        <v>7</v>
      </c>
      <c r="E525" s="33">
        <v>11.8</v>
      </c>
      <c r="F525" s="33">
        <v>53.4</v>
      </c>
      <c r="G525" s="33">
        <v>348</v>
      </c>
      <c r="H525" s="33">
        <v>15.38</v>
      </c>
      <c r="I525" s="33">
        <v>10</v>
      </c>
      <c r="J525" s="33">
        <v>0.84</v>
      </c>
      <c r="K525" s="33">
        <v>0.08</v>
      </c>
      <c r="L525" s="33">
        <v>0.04</v>
      </c>
      <c r="M525" s="33">
        <v>0.02</v>
      </c>
    </row>
    <row r="526" spans="1:13">
      <c r="A526" s="22" t="s">
        <v>545</v>
      </c>
      <c r="B526" s="19" t="s">
        <v>546</v>
      </c>
      <c r="C526" s="21">
        <v>50</v>
      </c>
      <c r="D526" s="33">
        <v>3.1</v>
      </c>
      <c r="E526" s="33">
        <v>1.6</v>
      </c>
      <c r="F526" s="33">
        <v>27.55</v>
      </c>
      <c r="G526" s="33">
        <v>136.5</v>
      </c>
      <c r="H526" s="33">
        <v>8.07</v>
      </c>
      <c r="I526" s="33">
        <v>5.27</v>
      </c>
      <c r="J526" s="33">
        <v>0.52</v>
      </c>
      <c r="K526" s="33">
        <v>0.04</v>
      </c>
      <c r="L526" s="33">
        <v>0.02</v>
      </c>
      <c r="M526" s="33">
        <v>0.06</v>
      </c>
    </row>
    <row r="527" spans="1:13">
      <c r="A527" s="22" t="s">
        <v>545</v>
      </c>
      <c r="B527" s="19" t="s">
        <v>546</v>
      </c>
      <c r="C527" s="61">
        <v>100</v>
      </c>
      <c r="D527" s="58">
        <v>6.2</v>
      </c>
      <c r="E527" s="58">
        <v>3.2</v>
      </c>
      <c r="F527" s="58">
        <v>55.1</v>
      </c>
      <c r="G527" s="58">
        <v>273</v>
      </c>
      <c r="H527" s="58">
        <v>16.14</v>
      </c>
      <c r="I527" s="58">
        <v>10.54</v>
      </c>
      <c r="J527" s="58">
        <v>1.04</v>
      </c>
      <c r="K527" s="58">
        <v>0.08</v>
      </c>
      <c r="L527" s="58">
        <v>0.04</v>
      </c>
      <c r="M527" s="58">
        <v>1</v>
      </c>
    </row>
    <row r="528" spans="1:13">
      <c r="A528" s="22" t="s">
        <v>547</v>
      </c>
      <c r="B528" s="29" t="s">
        <v>548</v>
      </c>
      <c r="C528" s="61" t="s">
        <v>516</v>
      </c>
      <c r="D528" s="58">
        <v>4.5</v>
      </c>
      <c r="E528" s="58">
        <v>4.2</v>
      </c>
      <c r="F528" s="58">
        <v>24.9</v>
      </c>
      <c r="G528" s="58">
        <v>156</v>
      </c>
      <c r="H528" s="58">
        <v>65.42</v>
      </c>
      <c r="I528" s="58">
        <v>10.73</v>
      </c>
      <c r="J528" s="58">
        <v>0.37</v>
      </c>
      <c r="K528" s="58">
        <v>0.05</v>
      </c>
      <c r="L528" s="58">
        <v>0.09</v>
      </c>
      <c r="M528" s="58">
        <v>0.24</v>
      </c>
    </row>
    <row r="529" spans="1:14">
      <c r="A529" s="22" t="s">
        <v>547</v>
      </c>
      <c r="B529" s="29" t="s">
        <v>548</v>
      </c>
      <c r="C529" s="61" t="s">
        <v>517</v>
      </c>
      <c r="D529" s="58">
        <v>6.4</v>
      </c>
      <c r="E529" s="58">
        <v>6</v>
      </c>
      <c r="F529" s="58">
        <v>35.4</v>
      </c>
      <c r="G529" s="58">
        <v>221</v>
      </c>
      <c r="H529" s="58">
        <v>94.59</v>
      </c>
      <c r="I529" s="58">
        <v>15.36</v>
      </c>
      <c r="J529" s="58">
        <v>0.53</v>
      </c>
      <c r="K529" s="58">
        <v>7.0000000000000007E-2</v>
      </c>
      <c r="L529" s="58">
        <v>0.12</v>
      </c>
      <c r="M529" s="58">
        <v>0.35</v>
      </c>
    </row>
    <row r="530" spans="1:14">
      <c r="A530" s="22"/>
      <c r="B530" s="29"/>
      <c r="C530" s="61"/>
      <c r="D530" s="58"/>
      <c r="E530" s="58"/>
      <c r="F530" s="58"/>
      <c r="G530" s="58"/>
      <c r="H530" s="58"/>
      <c r="I530" s="58"/>
      <c r="J530" s="58"/>
      <c r="K530" s="58"/>
      <c r="L530" s="58"/>
      <c r="M530" s="58"/>
    </row>
    <row r="531" spans="1:14">
      <c r="A531" s="22" t="s">
        <v>281</v>
      </c>
      <c r="B531" s="29" t="s">
        <v>282</v>
      </c>
      <c r="C531" s="61">
        <v>50</v>
      </c>
      <c r="D531" s="58">
        <v>3.9</v>
      </c>
      <c r="E531" s="58">
        <v>2.7</v>
      </c>
      <c r="F531" s="58">
        <v>26.8</v>
      </c>
      <c r="G531" s="58">
        <v>149</v>
      </c>
      <c r="H531" s="58">
        <v>8.08</v>
      </c>
      <c r="I531" s="58">
        <v>5.59</v>
      </c>
      <c r="J531" s="58">
        <v>0.45</v>
      </c>
      <c r="K531" s="58">
        <v>0.04</v>
      </c>
      <c r="L531" s="58">
        <v>0.02</v>
      </c>
      <c r="M531" s="58">
        <v>0</v>
      </c>
      <c r="N531" s="74"/>
    </row>
    <row r="532" spans="1:14">
      <c r="A532" s="22" t="s">
        <v>281</v>
      </c>
      <c r="B532" s="29" t="s">
        <v>282</v>
      </c>
      <c r="C532" s="61">
        <v>70</v>
      </c>
      <c r="D532" s="58">
        <v>5.5</v>
      </c>
      <c r="E532" s="58">
        <v>3.9</v>
      </c>
      <c r="F532" s="58">
        <v>37.6</v>
      </c>
      <c r="G532" s="58">
        <v>208</v>
      </c>
      <c r="H532" s="58">
        <v>11.32</v>
      </c>
      <c r="I532" s="58">
        <v>7.83</v>
      </c>
      <c r="J532" s="58">
        <v>0.63</v>
      </c>
      <c r="K532" s="58">
        <v>7.0000000000000007E-2</v>
      </c>
      <c r="L532" s="58">
        <v>0.03</v>
      </c>
      <c r="M532" s="58">
        <v>0</v>
      </c>
    </row>
    <row r="533" spans="1:14">
      <c r="A533" s="22" t="s">
        <v>549</v>
      </c>
      <c r="B533" s="29" t="s">
        <v>550</v>
      </c>
      <c r="C533" s="18">
        <v>50</v>
      </c>
      <c r="D533" s="33">
        <v>2.7</v>
      </c>
      <c r="E533" s="33">
        <v>2.25</v>
      </c>
      <c r="F533" s="33">
        <v>20.75</v>
      </c>
      <c r="G533" s="33">
        <v>114</v>
      </c>
      <c r="H533" s="33">
        <v>8.8350000000000009</v>
      </c>
      <c r="I533" s="33">
        <v>5.1449999999999996</v>
      </c>
      <c r="J533" s="33">
        <v>0.69</v>
      </c>
      <c r="K533" s="33">
        <v>3.5000000000000003E-2</v>
      </c>
      <c r="L533" s="33">
        <v>2.5000000000000001E-2</v>
      </c>
      <c r="M533" s="33">
        <v>0.74</v>
      </c>
    </row>
    <row r="534" spans="1:14">
      <c r="A534" s="22" t="s">
        <v>549</v>
      </c>
      <c r="B534" s="29" t="s">
        <v>550</v>
      </c>
      <c r="C534" s="18">
        <v>75</v>
      </c>
      <c r="D534" s="33">
        <v>4.05</v>
      </c>
      <c r="E534" s="33">
        <v>3.375</v>
      </c>
      <c r="F534" s="33">
        <v>31.125</v>
      </c>
      <c r="G534" s="33">
        <v>171</v>
      </c>
      <c r="H534" s="33">
        <v>13.2525</v>
      </c>
      <c r="I534" s="33">
        <v>7.7175000000000002</v>
      </c>
      <c r="J534" s="33">
        <v>1.0349999999999999</v>
      </c>
      <c r="K534" s="33">
        <v>5.2499999999999998E-2</v>
      </c>
      <c r="L534" s="33">
        <v>3.7499999999999999E-2</v>
      </c>
      <c r="M534" s="33">
        <v>1.1100000000000001</v>
      </c>
    </row>
    <row r="535" spans="1:14">
      <c r="A535" s="22" t="s">
        <v>549</v>
      </c>
      <c r="B535" s="29" t="s">
        <v>550</v>
      </c>
      <c r="C535" s="18">
        <v>100</v>
      </c>
      <c r="D535" s="58">
        <v>5.4</v>
      </c>
      <c r="E535" s="58">
        <v>4.5</v>
      </c>
      <c r="F535" s="58">
        <v>41.5</v>
      </c>
      <c r="G535" s="58">
        <v>228</v>
      </c>
      <c r="H535" s="58">
        <v>17.670000000000002</v>
      </c>
      <c r="I535" s="58">
        <v>10.29</v>
      </c>
      <c r="J535" s="58">
        <v>1.38</v>
      </c>
      <c r="K535" s="58">
        <v>7.0000000000000007E-2</v>
      </c>
      <c r="L535" s="58">
        <v>0.05</v>
      </c>
      <c r="M535" s="58">
        <v>1.48</v>
      </c>
    </row>
    <row r="536" spans="1:14">
      <c r="A536" s="22" t="s">
        <v>551</v>
      </c>
      <c r="B536" s="29" t="s">
        <v>552</v>
      </c>
      <c r="C536" s="21">
        <v>30</v>
      </c>
      <c r="D536" s="18">
        <v>1.89</v>
      </c>
      <c r="E536" s="18">
        <v>2.37</v>
      </c>
      <c r="F536" s="18">
        <v>9.9</v>
      </c>
      <c r="G536" s="18">
        <v>69</v>
      </c>
      <c r="H536" s="18">
        <v>3.77</v>
      </c>
      <c r="I536" s="18">
        <v>2.2200000000000002</v>
      </c>
      <c r="J536" s="18">
        <v>0.2</v>
      </c>
      <c r="K536" s="18">
        <v>0.02</v>
      </c>
      <c r="L536" s="18">
        <v>0.02</v>
      </c>
      <c r="M536" s="18">
        <v>0</v>
      </c>
    </row>
    <row r="537" spans="1:14">
      <c r="A537" s="22" t="s">
        <v>551</v>
      </c>
      <c r="B537" s="29" t="s">
        <v>552</v>
      </c>
      <c r="C537" s="18">
        <v>50</v>
      </c>
      <c r="D537" s="75">
        <v>3.15</v>
      </c>
      <c r="E537" s="75">
        <v>3.95</v>
      </c>
      <c r="F537" s="75">
        <v>16.5</v>
      </c>
      <c r="G537" s="75">
        <v>115</v>
      </c>
      <c r="H537" s="75">
        <v>6.2750000000000004</v>
      </c>
      <c r="I537" s="75">
        <v>3.7</v>
      </c>
      <c r="J537" s="75">
        <v>0.33</v>
      </c>
      <c r="K537" s="75">
        <v>0.03</v>
      </c>
      <c r="L537" s="75">
        <v>2.5000000000000001E-2</v>
      </c>
      <c r="M537" s="75">
        <v>0</v>
      </c>
    </row>
    <row r="538" spans="1:14">
      <c r="A538" s="22" t="s">
        <v>551</v>
      </c>
      <c r="B538" s="29" t="s">
        <v>552</v>
      </c>
      <c r="C538" s="18">
        <v>75</v>
      </c>
      <c r="D538" s="33">
        <v>4.7249999999999996</v>
      </c>
      <c r="E538" s="33">
        <v>5.9249999999999998</v>
      </c>
      <c r="F538" s="33">
        <v>24.75</v>
      </c>
      <c r="G538" s="33">
        <v>172.5</v>
      </c>
      <c r="H538" s="33">
        <v>9.4124999999999996</v>
      </c>
      <c r="I538" s="33">
        <v>5.55</v>
      </c>
      <c r="J538" s="33">
        <v>0.495</v>
      </c>
      <c r="K538" s="33">
        <v>4.4999999999999998E-2</v>
      </c>
      <c r="L538" s="33">
        <v>3.7499999999999999E-2</v>
      </c>
      <c r="M538" s="33">
        <v>0</v>
      </c>
    </row>
    <row r="539" spans="1:14">
      <c r="A539" s="22" t="s">
        <v>551</v>
      </c>
      <c r="B539" s="29" t="s">
        <v>552</v>
      </c>
      <c r="C539" s="18">
        <v>100</v>
      </c>
      <c r="D539" s="33">
        <v>6.3</v>
      </c>
      <c r="E539" s="33">
        <v>7.9</v>
      </c>
      <c r="F539" s="33">
        <v>33</v>
      </c>
      <c r="G539" s="33">
        <v>230</v>
      </c>
      <c r="H539" s="33">
        <v>12.55</v>
      </c>
      <c r="I539" s="33">
        <v>7.4</v>
      </c>
      <c r="J539" s="33">
        <v>0.66</v>
      </c>
      <c r="K539" s="33">
        <v>0.06</v>
      </c>
      <c r="L539" s="33">
        <v>0.05</v>
      </c>
      <c r="M539" s="33">
        <v>0</v>
      </c>
    </row>
    <row r="540" spans="1:14">
      <c r="A540" s="22" t="s">
        <v>235</v>
      </c>
      <c r="B540" s="29" t="s">
        <v>236</v>
      </c>
      <c r="C540" s="27">
        <v>50</v>
      </c>
      <c r="D540" s="58">
        <v>3.4</v>
      </c>
      <c r="E540" s="58">
        <v>2.2000000000000002</v>
      </c>
      <c r="F540" s="58">
        <v>20.3</v>
      </c>
      <c r="G540" s="58">
        <v>116</v>
      </c>
      <c r="H540" s="58">
        <v>8.0500000000000007</v>
      </c>
      <c r="I540" s="58">
        <v>7.06</v>
      </c>
      <c r="J540" s="58">
        <v>0.46</v>
      </c>
      <c r="K540" s="58">
        <v>0.04</v>
      </c>
      <c r="L540" s="58">
        <v>0.03</v>
      </c>
      <c r="M540" s="58">
        <v>0.28000000000000003</v>
      </c>
    </row>
    <row r="541" spans="1:14">
      <c r="A541" s="22" t="s">
        <v>235</v>
      </c>
      <c r="B541" s="29" t="s">
        <v>236</v>
      </c>
      <c r="C541" s="27">
        <v>70</v>
      </c>
      <c r="D541" s="58">
        <v>4.7</v>
      </c>
      <c r="E541" s="58">
        <v>3.1</v>
      </c>
      <c r="F541" s="58">
        <v>28.4</v>
      </c>
      <c r="G541" s="58">
        <v>162</v>
      </c>
      <c r="H541" s="58">
        <v>11.27</v>
      </c>
      <c r="I541" s="58">
        <v>9.8800000000000008</v>
      </c>
      <c r="J541" s="58">
        <v>0.64</v>
      </c>
      <c r="K541" s="58">
        <v>0.06</v>
      </c>
      <c r="L541" s="58">
        <v>0.04</v>
      </c>
      <c r="M541" s="58">
        <v>0.39</v>
      </c>
    </row>
    <row r="542" spans="1:14">
      <c r="A542" s="22" t="s">
        <v>553</v>
      </c>
      <c r="B542" s="29" t="s">
        <v>554</v>
      </c>
      <c r="C542" s="27">
        <v>50</v>
      </c>
      <c r="D542" s="58">
        <v>5.3</v>
      </c>
      <c r="E542" s="58">
        <v>3.9</v>
      </c>
      <c r="F542" s="58">
        <v>19.399999999999999</v>
      </c>
      <c r="G542" s="58">
        <v>135.5</v>
      </c>
      <c r="H542" s="58">
        <v>11.61</v>
      </c>
      <c r="I542" s="58">
        <v>10.135</v>
      </c>
      <c r="J542" s="58">
        <v>0.47</v>
      </c>
      <c r="K542" s="58">
        <v>0.04</v>
      </c>
      <c r="L542" s="58">
        <v>0.05</v>
      </c>
      <c r="M542" s="58">
        <v>0</v>
      </c>
    </row>
    <row r="543" spans="1:14">
      <c r="A543" s="22" t="s">
        <v>553</v>
      </c>
      <c r="B543" s="29" t="s">
        <v>554</v>
      </c>
      <c r="C543" s="18">
        <v>75</v>
      </c>
      <c r="D543" s="18">
        <v>7.95</v>
      </c>
      <c r="E543" s="18">
        <v>5.85</v>
      </c>
      <c r="F543" s="18">
        <v>29.1</v>
      </c>
      <c r="G543" s="18">
        <v>203.25</v>
      </c>
      <c r="H543" s="18">
        <v>17.420000000000002</v>
      </c>
      <c r="I543" s="18">
        <v>15.2</v>
      </c>
      <c r="J543" s="18">
        <v>0.71</v>
      </c>
      <c r="K543" s="18">
        <v>0.06</v>
      </c>
      <c r="L543" s="18">
        <v>0.08</v>
      </c>
      <c r="M543" s="18">
        <v>0</v>
      </c>
    </row>
    <row r="544" spans="1:14">
      <c r="A544" s="22" t="s">
        <v>553</v>
      </c>
      <c r="B544" s="29" t="s">
        <v>554</v>
      </c>
      <c r="C544" s="18">
        <v>100</v>
      </c>
      <c r="D544" s="27">
        <v>10.6</v>
      </c>
      <c r="E544" s="27">
        <v>7.8</v>
      </c>
      <c r="F544" s="27">
        <v>38.799999999999997</v>
      </c>
      <c r="G544" s="27">
        <v>271</v>
      </c>
      <c r="H544" s="27">
        <v>23.22</v>
      </c>
      <c r="I544" s="27">
        <v>20.27</v>
      </c>
      <c r="J544" s="27">
        <v>0.94</v>
      </c>
      <c r="K544" s="27">
        <v>0.08</v>
      </c>
      <c r="L544" s="27">
        <v>0.1</v>
      </c>
      <c r="M544" s="27">
        <v>0</v>
      </c>
    </row>
    <row r="545" spans="1:13">
      <c r="A545" s="22" t="s">
        <v>555</v>
      </c>
      <c r="B545" s="29" t="s">
        <v>556</v>
      </c>
      <c r="C545" s="21">
        <v>20</v>
      </c>
      <c r="D545" s="55">
        <v>1.34</v>
      </c>
      <c r="E545" s="55">
        <v>2.2200000000000002</v>
      </c>
      <c r="F545" s="55">
        <v>12.32</v>
      </c>
      <c r="G545" s="55">
        <v>74.2</v>
      </c>
      <c r="H545" s="55">
        <v>4.8099999999999996</v>
      </c>
      <c r="I545" s="55">
        <v>1.92</v>
      </c>
      <c r="J545" s="55">
        <v>0.16</v>
      </c>
      <c r="K545" s="55">
        <v>0.02</v>
      </c>
      <c r="L545" s="55">
        <v>0.01</v>
      </c>
      <c r="M545" s="55">
        <v>0.01</v>
      </c>
    </row>
    <row r="546" spans="1:13">
      <c r="A546" s="22" t="s">
        <v>555</v>
      </c>
      <c r="B546" s="29" t="s">
        <v>556</v>
      </c>
      <c r="C546" s="21">
        <v>30</v>
      </c>
      <c r="D546" s="55">
        <v>2.0099999999999998</v>
      </c>
      <c r="E546" s="55">
        <v>3.33</v>
      </c>
      <c r="F546" s="55">
        <v>18.48</v>
      </c>
      <c r="G546" s="55">
        <v>111.3</v>
      </c>
      <c r="H546" s="55">
        <v>7.22</v>
      </c>
      <c r="I546" s="55">
        <v>2.87</v>
      </c>
      <c r="J546" s="55">
        <v>0.24</v>
      </c>
      <c r="K546" s="55">
        <v>0.02</v>
      </c>
      <c r="L546" s="55">
        <v>0.02</v>
      </c>
      <c r="M546" s="55">
        <v>0.02</v>
      </c>
    </row>
    <row r="547" spans="1:13">
      <c r="A547" s="22" t="s">
        <v>555</v>
      </c>
      <c r="B547" s="29" t="s">
        <v>556</v>
      </c>
      <c r="C547" s="18">
        <v>50</v>
      </c>
      <c r="D547" s="23">
        <v>3.35</v>
      </c>
      <c r="E547" s="23">
        <v>5.55</v>
      </c>
      <c r="F547" s="23">
        <v>30.8</v>
      </c>
      <c r="G547" s="23">
        <v>185.5</v>
      </c>
      <c r="H547" s="23">
        <v>12.03</v>
      </c>
      <c r="I547" s="23">
        <v>4.79</v>
      </c>
      <c r="J547" s="23">
        <v>0.4</v>
      </c>
      <c r="K547" s="23">
        <v>0.04</v>
      </c>
      <c r="L547" s="23">
        <v>0.03</v>
      </c>
      <c r="M547" s="23">
        <v>0.03</v>
      </c>
    </row>
    <row r="548" spans="1:13">
      <c r="A548" s="22" t="s">
        <v>555</v>
      </c>
      <c r="B548" s="29" t="s">
        <v>556</v>
      </c>
      <c r="C548" s="18">
        <v>75</v>
      </c>
      <c r="D548" s="18">
        <v>5.03</v>
      </c>
      <c r="E548" s="18">
        <v>8.33</v>
      </c>
      <c r="F548" s="18">
        <v>46.2</v>
      </c>
      <c r="G548" s="18">
        <v>278.25</v>
      </c>
      <c r="H548" s="18">
        <v>18.05</v>
      </c>
      <c r="I548" s="18">
        <v>7.19</v>
      </c>
      <c r="J548" s="18">
        <v>0.6</v>
      </c>
      <c r="K548" s="18">
        <v>0.05</v>
      </c>
      <c r="L548" s="18">
        <v>0.05</v>
      </c>
      <c r="M548" s="18">
        <v>0.04</v>
      </c>
    </row>
    <row r="549" spans="1:13">
      <c r="A549" s="22" t="s">
        <v>555</v>
      </c>
      <c r="B549" s="29" t="s">
        <v>556</v>
      </c>
      <c r="C549" s="18">
        <v>100</v>
      </c>
      <c r="D549" s="18">
        <v>6.7</v>
      </c>
      <c r="E549" s="18">
        <v>11.1</v>
      </c>
      <c r="F549" s="18">
        <v>61.6</v>
      </c>
      <c r="G549" s="18">
        <v>371</v>
      </c>
      <c r="H549" s="18">
        <v>24.06</v>
      </c>
      <c r="I549" s="18">
        <v>9.58</v>
      </c>
      <c r="J549" s="18">
        <v>0.8</v>
      </c>
      <c r="K549" s="18">
        <v>7.0000000000000007E-2</v>
      </c>
      <c r="L549" s="18">
        <v>0.06</v>
      </c>
      <c r="M549" s="18">
        <v>0.05</v>
      </c>
    </row>
    <row r="550" spans="1:13">
      <c r="A550" s="22" t="s">
        <v>557</v>
      </c>
      <c r="B550" s="29" t="s">
        <v>558</v>
      </c>
      <c r="C550" s="18">
        <v>80</v>
      </c>
      <c r="D550" s="18">
        <v>8</v>
      </c>
      <c r="E550" s="18">
        <v>11.2</v>
      </c>
      <c r="F550" s="18">
        <v>35.4</v>
      </c>
      <c r="G550" s="18">
        <v>274</v>
      </c>
      <c r="H550" s="18">
        <v>45.71</v>
      </c>
      <c r="I550" s="18">
        <v>9.82</v>
      </c>
      <c r="J550" s="18">
        <v>0.57999999999999996</v>
      </c>
      <c r="K550" s="18">
        <v>0.05</v>
      </c>
      <c r="L550" s="18">
        <v>0.1</v>
      </c>
      <c r="M550" s="18">
        <v>0.05</v>
      </c>
    </row>
    <row r="551" spans="1:13">
      <c r="A551" s="22" t="s">
        <v>557</v>
      </c>
      <c r="B551" s="29" t="s">
        <v>558</v>
      </c>
      <c r="C551" s="18">
        <v>50</v>
      </c>
      <c r="D551" s="18">
        <v>5</v>
      </c>
      <c r="E551" s="18">
        <v>7</v>
      </c>
      <c r="F551" s="18">
        <v>22.13</v>
      </c>
      <c r="G551" s="18">
        <v>171.25</v>
      </c>
      <c r="H551" s="18">
        <v>28.57</v>
      </c>
      <c r="I551" s="18">
        <v>6.14</v>
      </c>
      <c r="J551" s="18">
        <v>0.36</v>
      </c>
      <c r="K551" s="18">
        <v>0.03</v>
      </c>
      <c r="L551" s="18">
        <v>0.06</v>
      </c>
      <c r="M551" s="18">
        <v>0.03</v>
      </c>
    </row>
    <row r="552" spans="1:13">
      <c r="A552" s="76"/>
      <c r="C552" s="76"/>
      <c r="D552" s="77"/>
      <c r="E552" s="77"/>
      <c r="F552" s="77"/>
      <c r="G552" s="77"/>
      <c r="H552" s="77"/>
      <c r="I552" s="77"/>
      <c r="J552" s="77"/>
      <c r="K552" s="77"/>
      <c r="L552" s="77"/>
    </row>
    <row r="553" spans="1:13">
      <c r="A553" s="76"/>
      <c r="C553" s="76"/>
      <c r="D553" s="77"/>
      <c r="E553" s="77"/>
      <c r="F553" s="77"/>
      <c r="G553" s="77"/>
      <c r="H553" s="77"/>
      <c r="I553" s="77"/>
      <c r="J553" s="77"/>
      <c r="K553" s="77"/>
      <c r="L553" s="77"/>
    </row>
    <row r="554" spans="1:13">
      <c r="A554" s="76"/>
      <c r="C554" s="76"/>
      <c r="D554" s="77"/>
      <c r="E554" s="77"/>
      <c r="F554" s="77"/>
      <c r="G554" s="77"/>
      <c r="H554" s="77"/>
      <c r="I554" s="77"/>
      <c r="J554" s="77"/>
      <c r="K554" s="77"/>
      <c r="L554" s="77"/>
    </row>
    <row r="555" spans="1:13">
      <c r="A555" s="76"/>
      <c r="C555" s="76"/>
      <c r="D555" s="77"/>
      <c r="E555" s="77"/>
      <c r="F555" s="77"/>
      <c r="G555" s="77"/>
      <c r="H555" s="77"/>
      <c r="I555" s="77"/>
      <c r="J555" s="77"/>
      <c r="K555" s="77"/>
      <c r="L555" s="77"/>
    </row>
    <row r="556" spans="1:13">
      <c r="A556" s="76"/>
      <c r="C556" s="76"/>
      <c r="D556" s="77"/>
      <c r="E556" s="77"/>
      <c r="F556" s="77"/>
      <c r="G556" s="77"/>
      <c r="H556" s="77"/>
      <c r="I556" s="77"/>
      <c r="J556" s="77"/>
      <c r="K556" s="77"/>
      <c r="L556" s="77"/>
    </row>
    <row r="557" spans="1:13">
      <c r="A557" s="76"/>
      <c r="C557" s="76"/>
      <c r="D557" s="77"/>
      <c r="E557" s="77"/>
      <c r="F557" s="77"/>
      <c r="G557" s="77"/>
      <c r="H557" s="77"/>
      <c r="I557" s="77"/>
      <c r="J557" s="77"/>
      <c r="K557" s="77"/>
      <c r="L557" s="77"/>
    </row>
    <row r="558" spans="1:13">
      <c r="A558" s="76"/>
      <c r="C558" s="76"/>
      <c r="D558" s="77"/>
      <c r="E558" s="77"/>
      <c r="F558" s="77"/>
      <c r="G558" s="77"/>
      <c r="H558" s="77"/>
      <c r="I558" s="77"/>
      <c r="J558" s="77"/>
      <c r="K558" s="77"/>
      <c r="L558" s="77"/>
    </row>
    <row r="559" spans="1:13">
      <c r="A559" s="76"/>
      <c r="D559" s="77"/>
      <c r="E559" s="77"/>
      <c r="F559" s="77"/>
      <c r="G559" s="77"/>
      <c r="H559" s="77"/>
      <c r="I559" s="77"/>
      <c r="J559" s="77"/>
      <c r="K559" s="77"/>
      <c r="L559" s="77"/>
    </row>
    <row r="560" spans="1:13">
      <c r="A560" s="76"/>
      <c r="D560" s="77"/>
      <c r="E560" s="77"/>
      <c r="F560" s="77"/>
      <c r="G560" s="77"/>
      <c r="H560" s="77"/>
      <c r="I560" s="77"/>
      <c r="J560" s="77"/>
      <c r="K560" s="77"/>
      <c r="L560" s="77"/>
    </row>
    <row r="561" spans="1:12">
      <c r="A561" s="76"/>
      <c r="D561" s="77"/>
      <c r="E561" s="77"/>
      <c r="F561" s="77"/>
      <c r="G561" s="77"/>
      <c r="H561" s="77"/>
      <c r="I561" s="77"/>
      <c r="J561" s="77"/>
      <c r="K561" s="77"/>
      <c r="L561" s="77"/>
    </row>
    <row r="562" spans="1:12">
      <c r="A562" s="76"/>
      <c r="D562" s="77"/>
      <c r="E562" s="77"/>
      <c r="F562" s="77"/>
      <c r="G562" s="77"/>
      <c r="H562" s="77"/>
      <c r="I562" s="77"/>
      <c r="J562" s="77"/>
      <c r="K562" s="77"/>
      <c r="L562" s="77"/>
    </row>
    <row r="563" spans="1:12">
      <c r="A563" s="76"/>
      <c r="D563" s="77"/>
      <c r="E563" s="77"/>
      <c r="F563" s="77"/>
      <c r="G563" s="77"/>
      <c r="H563" s="77"/>
      <c r="I563" s="77"/>
      <c r="J563" s="77"/>
      <c r="K563" s="77"/>
      <c r="L563" s="77"/>
    </row>
    <row r="564" spans="1:12">
      <c r="A564" s="76"/>
      <c r="D564" s="77"/>
      <c r="E564" s="77"/>
      <c r="F564" s="77"/>
      <c r="G564" s="77"/>
      <c r="H564" s="77"/>
      <c r="I564" s="77"/>
      <c r="J564" s="77"/>
      <c r="K564" s="77"/>
      <c r="L564" s="77"/>
    </row>
    <row r="565" spans="1:12">
      <c r="A565" s="76"/>
      <c r="D565" s="77"/>
      <c r="E565" s="77"/>
      <c r="F565" s="77"/>
      <c r="G565" s="77"/>
      <c r="H565" s="77"/>
      <c r="I565" s="77"/>
      <c r="J565" s="77"/>
      <c r="K565" s="77"/>
      <c r="L565" s="77"/>
    </row>
    <row r="566" spans="1:12">
      <c r="A566" s="76"/>
      <c r="D566" s="77"/>
      <c r="E566" s="77"/>
      <c r="F566" s="77"/>
      <c r="G566" s="77"/>
      <c r="H566" s="77"/>
      <c r="I566" s="77"/>
      <c r="J566" s="77"/>
      <c r="K566" s="77"/>
      <c r="L566" s="77"/>
    </row>
    <row r="567" spans="1:12">
      <c r="A567" s="76"/>
      <c r="D567" s="77"/>
      <c r="E567" s="77"/>
      <c r="F567" s="77"/>
      <c r="G567" s="77"/>
      <c r="H567" s="77"/>
      <c r="I567" s="77"/>
      <c r="J567" s="77"/>
      <c r="K567" s="77"/>
      <c r="L567" s="77"/>
    </row>
    <row r="568" spans="1:12">
      <c r="A568" s="76"/>
    </row>
    <row r="569" spans="1:12">
      <c r="A569" s="76"/>
    </row>
  </sheetData>
  <mergeCells count="7">
    <mergeCell ref="K1:M1"/>
    <mergeCell ref="A1:A2"/>
    <mergeCell ref="B1:B2"/>
    <mergeCell ref="C1:C2"/>
    <mergeCell ref="D1:F1"/>
    <mergeCell ref="G1:G2"/>
    <mergeCell ref="H1:J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M386"/>
  <sheetViews>
    <sheetView topLeftCell="A79" workbookViewId="0">
      <selection activeCell="A87" sqref="A87:XFD87"/>
    </sheetView>
  </sheetViews>
  <sheetFormatPr defaultRowHeight="15"/>
  <cols>
    <col min="1" max="1" width="10.5703125" style="16" customWidth="1"/>
    <col min="2" max="2" width="39" style="16" customWidth="1"/>
    <col min="3" max="6" width="9.140625" style="16"/>
    <col min="7" max="7" width="13.140625" style="16" customWidth="1"/>
    <col min="8" max="16384" width="9.140625" style="16"/>
  </cols>
  <sheetData>
    <row r="1" spans="1:13">
      <c r="A1" s="132" t="s">
        <v>1</v>
      </c>
      <c r="B1" s="132" t="s">
        <v>2</v>
      </c>
      <c r="C1" s="132" t="s">
        <v>3</v>
      </c>
      <c r="D1" s="132" t="s">
        <v>4</v>
      </c>
      <c r="E1" s="132"/>
      <c r="F1" s="132"/>
      <c r="G1" s="132" t="s">
        <v>5</v>
      </c>
      <c r="H1" s="131" t="s">
        <v>6</v>
      </c>
      <c r="I1" s="131"/>
      <c r="J1" s="131"/>
      <c r="K1" s="131" t="s">
        <v>7</v>
      </c>
      <c r="L1" s="131"/>
      <c r="M1" s="131"/>
    </row>
    <row r="2" spans="1:13" ht="16.5">
      <c r="A2" s="132"/>
      <c r="B2" s="132"/>
      <c r="C2" s="132"/>
      <c r="D2" s="27" t="s">
        <v>8</v>
      </c>
      <c r="E2" s="27" t="s">
        <v>9</v>
      </c>
      <c r="F2" s="27" t="s">
        <v>10</v>
      </c>
      <c r="G2" s="133"/>
      <c r="H2" s="27" t="s">
        <v>11</v>
      </c>
      <c r="I2" s="27" t="s">
        <v>12</v>
      </c>
      <c r="J2" s="27" t="s">
        <v>13</v>
      </c>
      <c r="K2" s="27" t="s">
        <v>110</v>
      </c>
      <c r="L2" s="27" t="s">
        <v>111</v>
      </c>
      <c r="M2" s="27" t="s">
        <v>16</v>
      </c>
    </row>
    <row r="3" spans="1:13">
      <c r="A3" s="7"/>
      <c r="B3" s="25" t="s">
        <v>28</v>
      </c>
      <c r="C3" s="8">
        <v>20</v>
      </c>
      <c r="D3" s="81">
        <v>1.36</v>
      </c>
      <c r="E3" s="81">
        <v>0.24</v>
      </c>
      <c r="F3" s="81">
        <v>9.2799999999999994</v>
      </c>
      <c r="G3" s="81">
        <v>43</v>
      </c>
      <c r="H3" s="81">
        <v>6</v>
      </c>
      <c r="I3" s="81">
        <v>9.1999999999999993</v>
      </c>
      <c r="J3" s="81">
        <v>0.46</v>
      </c>
      <c r="K3" s="81">
        <v>0.03</v>
      </c>
      <c r="L3" s="81">
        <v>0.02</v>
      </c>
      <c r="M3" s="81">
        <v>0</v>
      </c>
    </row>
    <row r="4" spans="1:13">
      <c r="A4" s="7"/>
      <c r="B4" s="25" t="s">
        <v>28</v>
      </c>
      <c r="C4" s="8">
        <v>30</v>
      </c>
      <c r="D4" s="81">
        <v>2.04</v>
      </c>
      <c r="E4" s="81">
        <v>0.36</v>
      </c>
      <c r="F4" s="81">
        <v>13.92</v>
      </c>
      <c r="G4" s="81">
        <v>64.5</v>
      </c>
      <c r="H4" s="81">
        <v>9</v>
      </c>
      <c r="I4" s="81">
        <v>13.8</v>
      </c>
      <c r="J4" s="81">
        <v>0.69</v>
      </c>
      <c r="K4" s="81">
        <v>4.8000000000000001E-2</v>
      </c>
      <c r="L4" s="81">
        <v>2.7E-2</v>
      </c>
      <c r="M4" s="81">
        <v>0</v>
      </c>
    </row>
    <row r="5" spans="1:13">
      <c r="A5" s="24"/>
      <c r="B5" s="25" t="s">
        <v>28</v>
      </c>
      <c r="C5" s="26">
        <v>40</v>
      </c>
      <c r="D5" s="81">
        <v>2.72</v>
      </c>
      <c r="E5" s="81">
        <v>0.48</v>
      </c>
      <c r="F5" s="81">
        <v>18.559999999999999</v>
      </c>
      <c r="G5" s="81">
        <v>86</v>
      </c>
      <c r="H5" s="81">
        <v>12</v>
      </c>
      <c r="I5" s="81">
        <v>18.399999999999999</v>
      </c>
      <c r="J5" s="81">
        <v>0.92</v>
      </c>
      <c r="K5" s="81">
        <v>0.06</v>
      </c>
      <c r="L5" s="81">
        <v>0.04</v>
      </c>
      <c r="M5" s="81">
        <v>0</v>
      </c>
    </row>
    <row r="6" spans="1:13">
      <c r="A6" s="80"/>
      <c r="B6" s="20" t="s">
        <v>28</v>
      </c>
      <c r="C6" s="21">
        <v>50</v>
      </c>
      <c r="D6" s="81">
        <v>3.4</v>
      </c>
      <c r="E6" s="81">
        <v>0.6</v>
      </c>
      <c r="F6" s="81">
        <v>23.2</v>
      </c>
      <c r="G6" s="81">
        <v>107.5</v>
      </c>
      <c r="H6" s="81">
        <v>15</v>
      </c>
      <c r="I6" s="81">
        <v>23</v>
      </c>
      <c r="J6" s="81">
        <v>1.1499999999999999</v>
      </c>
      <c r="K6" s="81">
        <v>0.08</v>
      </c>
      <c r="L6" s="81">
        <v>0.05</v>
      </c>
      <c r="M6" s="81">
        <v>0</v>
      </c>
    </row>
    <row r="7" spans="1:13">
      <c r="A7" s="80"/>
      <c r="B7" s="20" t="s">
        <v>28</v>
      </c>
      <c r="C7" s="21">
        <v>60</v>
      </c>
      <c r="D7" s="81">
        <v>4.08</v>
      </c>
      <c r="E7" s="81">
        <v>0.72</v>
      </c>
      <c r="F7" s="81">
        <v>27.84</v>
      </c>
      <c r="G7" s="81">
        <v>129</v>
      </c>
      <c r="H7" s="81">
        <v>18</v>
      </c>
      <c r="I7" s="81">
        <v>27.6</v>
      </c>
      <c r="J7" s="81">
        <v>1.38</v>
      </c>
      <c r="K7" s="81">
        <v>0.1</v>
      </c>
      <c r="L7" s="81">
        <v>0.05</v>
      </c>
      <c r="M7" s="81">
        <v>0</v>
      </c>
    </row>
    <row r="8" spans="1:13">
      <c r="A8" s="80"/>
      <c r="B8" s="20" t="s">
        <v>28</v>
      </c>
      <c r="C8" s="21">
        <v>70</v>
      </c>
      <c r="D8" s="81">
        <v>4.76</v>
      </c>
      <c r="E8" s="81">
        <v>0.84</v>
      </c>
      <c r="F8" s="81">
        <v>32.479999999999997</v>
      </c>
      <c r="G8" s="81">
        <v>150.5</v>
      </c>
      <c r="H8" s="81">
        <v>21</v>
      </c>
      <c r="I8" s="81">
        <v>32.200000000000003</v>
      </c>
      <c r="J8" s="81">
        <v>1.61</v>
      </c>
      <c r="K8" s="81">
        <v>0.11</v>
      </c>
      <c r="L8" s="81">
        <v>0.06</v>
      </c>
      <c r="M8" s="81">
        <v>0</v>
      </c>
    </row>
    <row r="9" spans="1:13">
      <c r="A9" s="80"/>
      <c r="B9" s="20" t="s">
        <v>28</v>
      </c>
      <c r="C9" s="21">
        <v>80</v>
      </c>
      <c r="D9" s="81">
        <v>5.44</v>
      </c>
      <c r="E9" s="81">
        <v>0.96</v>
      </c>
      <c r="F9" s="81">
        <v>37.119999999999997</v>
      </c>
      <c r="G9" s="81">
        <v>172</v>
      </c>
      <c r="H9" s="81">
        <v>24</v>
      </c>
      <c r="I9" s="81">
        <v>36.799999999999997</v>
      </c>
      <c r="J9" s="81">
        <v>1.84</v>
      </c>
      <c r="K9" s="81">
        <v>0.13</v>
      </c>
      <c r="L9" s="81">
        <v>7.0000000000000007E-2</v>
      </c>
      <c r="M9" s="81">
        <v>0</v>
      </c>
    </row>
    <row r="10" spans="1:13">
      <c r="A10" s="80"/>
      <c r="B10" s="20" t="s">
        <v>28</v>
      </c>
      <c r="C10" s="21">
        <v>100</v>
      </c>
      <c r="D10" s="81">
        <v>6.8</v>
      </c>
      <c r="E10" s="81">
        <v>1.2</v>
      </c>
      <c r="F10" s="81">
        <v>46.4</v>
      </c>
      <c r="G10" s="81">
        <v>215</v>
      </c>
      <c r="H10" s="81">
        <v>30</v>
      </c>
      <c r="I10" s="81">
        <v>46</v>
      </c>
      <c r="J10" s="81">
        <v>2.2999999999999998</v>
      </c>
      <c r="K10" s="81">
        <v>0.16</v>
      </c>
      <c r="L10" s="81">
        <v>0.09</v>
      </c>
      <c r="M10" s="81">
        <v>0</v>
      </c>
    </row>
    <row r="11" spans="1:13">
      <c r="A11" s="80"/>
      <c r="B11" s="20" t="s">
        <v>51</v>
      </c>
      <c r="C11" s="21">
        <v>20</v>
      </c>
      <c r="D11" s="81">
        <v>1.52</v>
      </c>
      <c r="E11" s="81">
        <v>0.18</v>
      </c>
      <c r="F11" s="81">
        <v>9.94</v>
      </c>
      <c r="G11" s="81">
        <v>45.2</v>
      </c>
      <c r="H11" s="81">
        <v>5.2</v>
      </c>
      <c r="I11" s="81">
        <v>7</v>
      </c>
      <c r="J11" s="81">
        <v>0.32</v>
      </c>
      <c r="K11" s="81">
        <v>0.03</v>
      </c>
      <c r="L11" s="81">
        <v>0.02</v>
      </c>
      <c r="M11" s="81">
        <v>0</v>
      </c>
    </row>
    <row r="12" spans="1:13">
      <c r="A12" s="80"/>
      <c r="B12" s="20" t="s">
        <v>51</v>
      </c>
      <c r="C12" s="21">
        <v>30</v>
      </c>
      <c r="D12" s="81">
        <v>2.2799999999999998</v>
      </c>
      <c r="E12" s="81">
        <v>0.27</v>
      </c>
      <c r="F12" s="81">
        <v>14.91</v>
      </c>
      <c r="G12" s="81">
        <v>67.8</v>
      </c>
      <c r="H12" s="81">
        <v>7.8</v>
      </c>
      <c r="I12" s="81">
        <v>10.5</v>
      </c>
      <c r="J12" s="81">
        <v>0.48</v>
      </c>
      <c r="K12" s="81">
        <v>4.8000000000000001E-2</v>
      </c>
      <c r="L12" s="81">
        <v>2.4E-2</v>
      </c>
      <c r="M12" s="81">
        <v>0</v>
      </c>
    </row>
    <row r="13" spans="1:13">
      <c r="A13" s="80"/>
      <c r="B13" s="20" t="s">
        <v>51</v>
      </c>
      <c r="C13" s="21">
        <v>40</v>
      </c>
      <c r="D13" s="23">
        <v>3.04</v>
      </c>
      <c r="E13" s="23">
        <v>0.36</v>
      </c>
      <c r="F13" s="23">
        <v>19.88</v>
      </c>
      <c r="G13" s="23">
        <v>90.4</v>
      </c>
      <c r="H13" s="23">
        <v>10.4</v>
      </c>
      <c r="I13" s="23">
        <v>14</v>
      </c>
      <c r="J13" s="23">
        <v>0.64</v>
      </c>
      <c r="K13" s="23">
        <v>0.06</v>
      </c>
      <c r="L13" s="23">
        <v>0.03</v>
      </c>
      <c r="M13" s="23">
        <v>0</v>
      </c>
    </row>
    <row r="14" spans="1:13">
      <c r="A14" s="80"/>
      <c r="B14" s="20" t="s">
        <v>51</v>
      </c>
      <c r="C14" s="21">
        <v>45</v>
      </c>
      <c r="D14" s="81">
        <v>3.42</v>
      </c>
      <c r="E14" s="81">
        <v>0.41</v>
      </c>
      <c r="F14" s="81">
        <v>22.37</v>
      </c>
      <c r="G14" s="81">
        <v>101.7</v>
      </c>
      <c r="H14" s="81">
        <v>11.7</v>
      </c>
      <c r="I14" s="81">
        <v>15.75</v>
      </c>
      <c r="J14" s="81">
        <v>0.72</v>
      </c>
      <c r="K14" s="81">
        <v>7.0000000000000007E-2</v>
      </c>
      <c r="L14" s="81">
        <v>0.04</v>
      </c>
      <c r="M14" s="81">
        <v>0</v>
      </c>
    </row>
    <row r="15" spans="1:13">
      <c r="A15" s="80"/>
      <c r="B15" s="20" t="s">
        <v>51</v>
      </c>
      <c r="C15" s="21">
        <v>50</v>
      </c>
      <c r="D15" s="23">
        <v>3.8</v>
      </c>
      <c r="E15" s="23">
        <v>0.45</v>
      </c>
      <c r="F15" s="23">
        <v>24.85</v>
      </c>
      <c r="G15" s="23">
        <v>113</v>
      </c>
      <c r="H15" s="23">
        <v>13</v>
      </c>
      <c r="I15" s="23">
        <v>17.5</v>
      </c>
      <c r="J15" s="23">
        <v>0.8</v>
      </c>
      <c r="K15" s="23">
        <v>0.08</v>
      </c>
      <c r="L15" s="23">
        <v>0.04</v>
      </c>
      <c r="M15" s="23">
        <v>0</v>
      </c>
    </row>
    <row r="16" spans="1:13">
      <c r="A16" s="80"/>
      <c r="B16" s="20" t="s">
        <v>51</v>
      </c>
      <c r="C16" s="21">
        <v>60</v>
      </c>
      <c r="D16" s="81">
        <v>4.5599999999999996</v>
      </c>
      <c r="E16" s="81">
        <v>0.54</v>
      </c>
      <c r="F16" s="81">
        <v>29.82</v>
      </c>
      <c r="G16" s="81">
        <v>135.6</v>
      </c>
      <c r="H16" s="81">
        <v>15.6</v>
      </c>
      <c r="I16" s="81">
        <v>21</v>
      </c>
      <c r="J16" s="81">
        <v>0.96</v>
      </c>
      <c r="K16" s="81">
        <v>0.1</v>
      </c>
      <c r="L16" s="81">
        <v>0.05</v>
      </c>
      <c r="M16" s="81">
        <v>0</v>
      </c>
    </row>
    <row r="17" spans="1:13">
      <c r="A17" s="80"/>
      <c r="B17" s="20" t="s">
        <v>51</v>
      </c>
      <c r="C17" s="21">
        <v>70</v>
      </c>
      <c r="D17" s="81">
        <v>5.32</v>
      </c>
      <c r="E17" s="81">
        <v>0.63</v>
      </c>
      <c r="F17" s="81">
        <v>34.79</v>
      </c>
      <c r="G17" s="81">
        <v>158.19999999999999</v>
      </c>
      <c r="H17" s="81">
        <v>18.2</v>
      </c>
      <c r="I17" s="81">
        <v>24.5</v>
      </c>
      <c r="J17" s="81">
        <v>1.1200000000000001</v>
      </c>
      <c r="K17" s="81">
        <v>0.11</v>
      </c>
      <c r="L17" s="81">
        <v>0.06</v>
      </c>
      <c r="M17" s="81">
        <v>0</v>
      </c>
    </row>
    <row r="18" spans="1:13">
      <c r="A18" s="80"/>
      <c r="B18" s="20" t="s">
        <v>51</v>
      </c>
      <c r="C18" s="21">
        <v>80</v>
      </c>
      <c r="D18" s="81">
        <v>6.08</v>
      </c>
      <c r="E18" s="81">
        <v>0.72</v>
      </c>
      <c r="F18" s="81">
        <v>39.76</v>
      </c>
      <c r="G18" s="81">
        <v>180.8</v>
      </c>
      <c r="H18" s="81">
        <v>20.8</v>
      </c>
      <c r="I18" s="81">
        <v>28</v>
      </c>
      <c r="J18" s="81">
        <v>1.28</v>
      </c>
      <c r="K18" s="81">
        <v>0.13</v>
      </c>
      <c r="L18" s="81">
        <v>0.06</v>
      </c>
      <c r="M18" s="81">
        <v>0</v>
      </c>
    </row>
    <row r="19" spans="1:13">
      <c r="A19" s="80"/>
      <c r="B19" s="20" t="s">
        <v>51</v>
      </c>
      <c r="C19" s="21">
        <v>100</v>
      </c>
      <c r="D19" s="27">
        <v>7.6</v>
      </c>
      <c r="E19" s="27">
        <v>0.9</v>
      </c>
      <c r="F19" s="27">
        <v>49.7</v>
      </c>
      <c r="G19" s="27">
        <v>226</v>
      </c>
      <c r="H19" s="27">
        <v>26</v>
      </c>
      <c r="I19" s="27">
        <v>35</v>
      </c>
      <c r="J19" s="27">
        <v>1.6</v>
      </c>
      <c r="K19" s="27">
        <v>0.16</v>
      </c>
      <c r="L19" s="27">
        <v>0.08</v>
      </c>
      <c r="M19" s="27">
        <v>0</v>
      </c>
    </row>
    <row r="20" spans="1:13">
      <c r="A20" s="80"/>
      <c r="B20" s="20" t="s">
        <v>117</v>
      </c>
      <c r="C20" s="21">
        <v>5</v>
      </c>
      <c r="D20" s="81">
        <v>7.0000000000000007E-2</v>
      </c>
      <c r="E20" s="81">
        <v>3.63</v>
      </c>
      <c r="F20" s="81">
        <v>0.05</v>
      </c>
      <c r="G20" s="81">
        <v>33.049999999999997</v>
      </c>
      <c r="H20" s="81">
        <v>1.2</v>
      </c>
      <c r="I20" s="81">
        <v>0.15</v>
      </c>
      <c r="J20" s="81">
        <v>0.01</v>
      </c>
      <c r="K20" s="81">
        <v>0</v>
      </c>
      <c r="L20" s="81">
        <v>0</v>
      </c>
      <c r="M20" s="81">
        <v>0</v>
      </c>
    </row>
    <row r="21" spans="1:13">
      <c r="A21" s="80"/>
      <c r="B21" s="20" t="s">
        <v>117</v>
      </c>
      <c r="C21" s="21">
        <v>10</v>
      </c>
      <c r="D21" s="23">
        <v>0.13</v>
      </c>
      <c r="E21" s="23">
        <v>7.25</v>
      </c>
      <c r="F21" s="23">
        <v>0.09</v>
      </c>
      <c r="G21" s="23">
        <v>66.099999999999994</v>
      </c>
      <c r="H21" s="23">
        <v>2.4</v>
      </c>
      <c r="I21" s="23">
        <v>0.3</v>
      </c>
      <c r="J21" s="23">
        <v>0.02</v>
      </c>
      <c r="K21" s="23">
        <v>0</v>
      </c>
      <c r="L21" s="23">
        <v>0</v>
      </c>
      <c r="M21" s="23">
        <v>0</v>
      </c>
    </row>
    <row r="22" spans="1:13">
      <c r="A22" s="80"/>
      <c r="B22" s="20" t="s">
        <v>117</v>
      </c>
      <c r="C22" s="21">
        <v>15</v>
      </c>
      <c r="D22" s="81">
        <v>0.2</v>
      </c>
      <c r="E22" s="81">
        <v>10.88</v>
      </c>
      <c r="F22" s="81">
        <v>0.14000000000000001</v>
      </c>
      <c r="G22" s="81">
        <v>99.15</v>
      </c>
      <c r="H22" s="81">
        <v>3.6</v>
      </c>
      <c r="I22" s="81">
        <v>0.45</v>
      </c>
      <c r="J22" s="81">
        <v>0.03</v>
      </c>
      <c r="K22" s="81">
        <v>0</v>
      </c>
      <c r="L22" s="81">
        <v>0</v>
      </c>
      <c r="M22" s="81">
        <v>0</v>
      </c>
    </row>
    <row r="23" spans="1:13">
      <c r="A23" s="80"/>
      <c r="B23" s="20" t="s">
        <v>117</v>
      </c>
      <c r="C23" s="21">
        <v>20</v>
      </c>
      <c r="D23" s="81">
        <v>0.26</v>
      </c>
      <c r="E23" s="81">
        <v>14.5</v>
      </c>
      <c r="F23" s="81">
        <v>0.18</v>
      </c>
      <c r="G23" s="81">
        <v>132.19999999999999</v>
      </c>
      <c r="H23" s="81">
        <v>4.8</v>
      </c>
      <c r="I23" s="81">
        <v>0.6</v>
      </c>
      <c r="J23" s="81">
        <v>0.04</v>
      </c>
      <c r="K23" s="81">
        <v>0</v>
      </c>
      <c r="L23" s="81">
        <v>0</v>
      </c>
      <c r="M23" s="81">
        <v>0</v>
      </c>
    </row>
    <row r="24" spans="1:13">
      <c r="A24" s="80"/>
      <c r="B24" s="20" t="s">
        <v>117</v>
      </c>
      <c r="C24" s="21">
        <v>100</v>
      </c>
      <c r="D24" s="81">
        <v>1.3</v>
      </c>
      <c r="E24" s="81">
        <v>72.5</v>
      </c>
      <c r="F24" s="81">
        <v>0.9</v>
      </c>
      <c r="G24" s="81">
        <v>661</v>
      </c>
      <c r="H24" s="81">
        <v>24</v>
      </c>
      <c r="I24" s="81">
        <v>3</v>
      </c>
      <c r="J24" s="81">
        <v>0.2</v>
      </c>
      <c r="K24" s="81">
        <v>0.01</v>
      </c>
      <c r="L24" s="81">
        <v>0.01</v>
      </c>
      <c r="M24" s="81">
        <v>0</v>
      </c>
    </row>
    <row r="25" spans="1:13">
      <c r="A25" s="80"/>
      <c r="B25" s="20" t="s">
        <v>125</v>
      </c>
      <c r="C25" s="21">
        <v>10</v>
      </c>
      <c r="D25" s="81">
        <v>2.34</v>
      </c>
      <c r="E25" s="81">
        <v>3</v>
      </c>
      <c r="F25" s="81">
        <v>0</v>
      </c>
      <c r="G25" s="81">
        <v>37.1</v>
      </c>
      <c r="H25" s="81">
        <v>100</v>
      </c>
      <c r="I25" s="81">
        <v>4.7</v>
      </c>
      <c r="J25" s="81">
        <v>0.06</v>
      </c>
      <c r="K25" s="81">
        <v>0</v>
      </c>
      <c r="L25" s="81">
        <v>0.03</v>
      </c>
      <c r="M25" s="81">
        <v>0.16</v>
      </c>
    </row>
    <row r="26" spans="1:13">
      <c r="A26" s="80"/>
      <c r="B26" s="20" t="s">
        <v>125</v>
      </c>
      <c r="C26" s="21">
        <v>15</v>
      </c>
      <c r="D26" s="81">
        <v>3.51</v>
      </c>
      <c r="E26" s="81">
        <v>4.5</v>
      </c>
      <c r="F26" s="81">
        <v>0</v>
      </c>
      <c r="G26" s="81">
        <v>55.65</v>
      </c>
      <c r="H26" s="81">
        <v>150</v>
      </c>
      <c r="I26" s="81">
        <v>7.05</v>
      </c>
      <c r="J26" s="81">
        <v>0.09</v>
      </c>
      <c r="K26" s="81">
        <v>0.01</v>
      </c>
      <c r="L26" s="81">
        <v>0.05</v>
      </c>
      <c r="M26" s="81">
        <v>0.24</v>
      </c>
    </row>
    <row r="27" spans="1:13">
      <c r="A27" s="80"/>
      <c r="B27" s="20" t="s">
        <v>125</v>
      </c>
      <c r="C27" s="21">
        <v>20</v>
      </c>
      <c r="D27" s="81">
        <v>4.68</v>
      </c>
      <c r="E27" s="81">
        <v>6</v>
      </c>
      <c r="F27" s="81">
        <v>0</v>
      </c>
      <c r="G27" s="81">
        <v>74.2</v>
      </c>
      <c r="H27" s="81">
        <v>200</v>
      </c>
      <c r="I27" s="81">
        <v>9.4</v>
      </c>
      <c r="J27" s="81">
        <v>0.12</v>
      </c>
      <c r="K27" s="81">
        <v>0.01</v>
      </c>
      <c r="L27" s="81">
        <v>0.06</v>
      </c>
      <c r="M27" s="81">
        <v>0.32</v>
      </c>
    </row>
    <row r="28" spans="1:13">
      <c r="A28" s="80"/>
      <c r="B28" s="20" t="s">
        <v>125</v>
      </c>
      <c r="C28" s="21">
        <v>25</v>
      </c>
      <c r="D28" s="81">
        <v>5.85</v>
      </c>
      <c r="E28" s="81">
        <v>7.5</v>
      </c>
      <c r="F28" s="81">
        <v>0</v>
      </c>
      <c r="G28" s="81">
        <v>92.75</v>
      </c>
      <c r="H28" s="81">
        <v>250</v>
      </c>
      <c r="I28" s="81">
        <v>11.75</v>
      </c>
      <c r="J28" s="81">
        <v>0.15</v>
      </c>
      <c r="K28" s="81">
        <v>0.01</v>
      </c>
      <c r="L28" s="81">
        <v>0.08</v>
      </c>
      <c r="M28" s="81">
        <v>0.4</v>
      </c>
    </row>
    <row r="29" spans="1:13">
      <c r="A29" s="80"/>
      <c r="B29" s="20" t="s">
        <v>125</v>
      </c>
      <c r="C29" s="21">
        <v>30</v>
      </c>
      <c r="D29" s="81">
        <v>7.02</v>
      </c>
      <c r="E29" s="81">
        <v>9</v>
      </c>
      <c r="F29" s="81">
        <v>0</v>
      </c>
      <c r="G29" s="81">
        <v>111.3</v>
      </c>
      <c r="H29" s="81">
        <v>300</v>
      </c>
      <c r="I29" s="81">
        <v>14.1</v>
      </c>
      <c r="J29" s="81">
        <v>0.18</v>
      </c>
      <c r="K29" s="81">
        <v>0.01</v>
      </c>
      <c r="L29" s="81">
        <v>0.09</v>
      </c>
      <c r="M29" s="81">
        <v>0.48</v>
      </c>
    </row>
    <row r="30" spans="1:13">
      <c r="A30" s="79"/>
      <c r="B30" s="64" t="s">
        <v>125</v>
      </c>
      <c r="C30" s="21">
        <v>35</v>
      </c>
      <c r="D30" s="81">
        <v>8.19</v>
      </c>
      <c r="E30" s="81">
        <v>10.5</v>
      </c>
      <c r="F30" s="81">
        <v>0</v>
      </c>
      <c r="G30" s="81">
        <v>129.85</v>
      </c>
      <c r="H30" s="81">
        <v>350</v>
      </c>
      <c r="I30" s="81">
        <v>16.45</v>
      </c>
      <c r="J30" s="81">
        <v>0.21</v>
      </c>
      <c r="K30" s="81">
        <v>0.01</v>
      </c>
      <c r="L30" s="81">
        <v>0.11</v>
      </c>
      <c r="M30" s="81">
        <v>0.56000000000000005</v>
      </c>
    </row>
    <row r="31" spans="1:13">
      <c r="A31" s="80"/>
      <c r="B31" s="20" t="s">
        <v>125</v>
      </c>
      <c r="C31" s="61">
        <v>100</v>
      </c>
      <c r="D31" s="27">
        <v>23.4</v>
      </c>
      <c r="E31" s="27">
        <v>30</v>
      </c>
      <c r="F31" s="27">
        <v>0</v>
      </c>
      <c r="G31" s="27">
        <v>371</v>
      </c>
      <c r="H31" s="27">
        <v>1000</v>
      </c>
      <c r="I31" s="27">
        <v>47</v>
      </c>
      <c r="J31" s="27">
        <v>0.6</v>
      </c>
      <c r="K31" s="27">
        <v>0.04</v>
      </c>
      <c r="L31" s="27">
        <v>0.3</v>
      </c>
      <c r="M31" s="27">
        <v>1.6</v>
      </c>
    </row>
    <row r="32" spans="1:13">
      <c r="A32" s="41" t="s">
        <v>32</v>
      </c>
      <c r="B32" s="40" t="s">
        <v>33</v>
      </c>
      <c r="C32" s="81">
        <v>60</v>
      </c>
      <c r="D32" s="81">
        <v>3</v>
      </c>
      <c r="E32" s="81">
        <v>0.12</v>
      </c>
      <c r="F32" s="81">
        <v>7.98</v>
      </c>
      <c r="G32" s="81">
        <v>43.2</v>
      </c>
      <c r="H32" s="81">
        <v>15.6</v>
      </c>
      <c r="I32" s="81">
        <v>22.8</v>
      </c>
      <c r="J32" s="81">
        <v>0.42</v>
      </c>
      <c r="K32" s="81">
        <v>0.21</v>
      </c>
      <c r="L32" s="81">
        <v>0.12</v>
      </c>
      <c r="M32" s="81">
        <v>15</v>
      </c>
    </row>
    <row r="33" spans="1:13">
      <c r="A33" s="41" t="s">
        <v>32</v>
      </c>
      <c r="B33" s="40" t="s">
        <v>33</v>
      </c>
      <c r="C33" s="81">
        <v>100</v>
      </c>
      <c r="D33" s="81">
        <v>5</v>
      </c>
      <c r="E33" s="81">
        <v>0.2</v>
      </c>
      <c r="F33" s="81">
        <v>13.3</v>
      </c>
      <c r="G33" s="81">
        <v>72</v>
      </c>
      <c r="H33" s="81">
        <v>26</v>
      </c>
      <c r="I33" s="81">
        <v>38</v>
      </c>
      <c r="J33" s="81">
        <v>0.7</v>
      </c>
      <c r="K33" s="81">
        <v>0.35</v>
      </c>
      <c r="L33" s="81">
        <v>0.2</v>
      </c>
      <c r="M33" s="81">
        <v>25</v>
      </c>
    </row>
    <row r="34" spans="1:13">
      <c r="A34" s="41" t="s">
        <v>43</v>
      </c>
      <c r="B34" s="39" t="s">
        <v>44</v>
      </c>
      <c r="C34" s="81">
        <v>60</v>
      </c>
      <c r="D34" s="81">
        <v>0.48</v>
      </c>
      <c r="E34" s="81">
        <v>0</v>
      </c>
      <c r="F34" s="81">
        <v>1.8</v>
      </c>
      <c r="G34" s="81">
        <v>9</v>
      </c>
      <c r="H34" s="81">
        <v>13.8</v>
      </c>
      <c r="I34" s="81">
        <v>8.4</v>
      </c>
      <c r="J34" s="81">
        <v>0.36</v>
      </c>
      <c r="K34" s="81">
        <v>1.7999999999999999E-2</v>
      </c>
      <c r="L34" s="81">
        <v>2.4E-2</v>
      </c>
      <c r="M34" s="81">
        <v>6</v>
      </c>
    </row>
    <row r="35" spans="1:13">
      <c r="A35" s="41" t="s">
        <v>43</v>
      </c>
      <c r="B35" s="39" t="s">
        <v>44</v>
      </c>
      <c r="C35" s="81">
        <v>100</v>
      </c>
      <c r="D35" s="81">
        <v>0.8</v>
      </c>
      <c r="E35" s="81">
        <v>0</v>
      </c>
      <c r="F35" s="81">
        <v>3</v>
      </c>
      <c r="G35" s="81">
        <v>15</v>
      </c>
      <c r="H35" s="81">
        <v>23</v>
      </c>
      <c r="I35" s="81">
        <v>14</v>
      </c>
      <c r="J35" s="81">
        <v>0.6</v>
      </c>
      <c r="K35" s="81">
        <v>0.03</v>
      </c>
      <c r="L35" s="81">
        <v>0.04</v>
      </c>
      <c r="M35" s="81">
        <v>10</v>
      </c>
    </row>
    <row r="36" spans="1:13">
      <c r="A36" s="41" t="s">
        <v>53</v>
      </c>
      <c r="B36" s="39" t="s">
        <v>54</v>
      </c>
      <c r="C36" s="81">
        <v>60</v>
      </c>
      <c r="D36" s="81">
        <v>0.36</v>
      </c>
      <c r="E36" s="81">
        <v>0</v>
      </c>
      <c r="F36" s="81">
        <v>2.52</v>
      </c>
      <c r="G36" s="81">
        <v>11.4</v>
      </c>
      <c r="H36" s="81">
        <v>6</v>
      </c>
      <c r="I36" s="81">
        <v>6.6</v>
      </c>
      <c r="J36" s="81">
        <v>0.16200000000000001</v>
      </c>
      <c r="K36" s="81">
        <v>2.4E-2</v>
      </c>
      <c r="L36" s="81">
        <v>5.3999999999999999E-2</v>
      </c>
      <c r="M36" s="81">
        <v>8.2200000000000006</v>
      </c>
    </row>
    <row r="37" spans="1:13">
      <c r="A37" s="41" t="s">
        <v>53</v>
      </c>
      <c r="B37" s="39" t="s">
        <v>54</v>
      </c>
      <c r="C37" s="81">
        <v>100</v>
      </c>
      <c r="D37" s="81">
        <v>0.6</v>
      </c>
      <c r="E37" s="81">
        <v>0</v>
      </c>
      <c r="F37" s="81">
        <v>4.2</v>
      </c>
      <c r="G37" s="81">
        <v>19</v>
      </c>
      <c r="H37" s="81">
        <v>10</v>
      </c>
      <c r="I37" s="81">
        <v>11</v>
      </c>
      <c r="J37" s="81">
        <v>0.27</v>
      </c>
      <c r="K37" s="81">
        <v>0.04</v>
      </c>
      <c r="L37" s="81">
        <v>0.09</v>
      </c>
      <c r="M37" s="81">
        <v>13.7</v>
      </c>
    </row>
    <row r="38" spans="1:13">
      <c r="A38" s="24"/>
      <c r="B38" s="29" t="s">
        <v>132</v>
      </c>
      <c r="C38" s="81">
        <v>40</v>
      </c>
      <c r="D38" s="81">
        <v>5.0999999999999996</v>
      </c>
      <c r="E38" s="81">
        <v>4.5999999999999996</v>
      </c>
      <c r="F38" s="81">
        <v>0.3</v>
      </c>
      <c r="G38" s="81">
        <v>63</v>
      </c>
      <c r="H38" s="81">
        <v>22</v>
      </c>
      <c r="I38" s="81">
        <v>4.8</v>
      </c>
      <c r="J38" s="81">
        <v>1</v>
      </c>
      <c r="K38" s="81">
        <v>0.3</v>
      </c>
      <c r="L38" s="81">
        <v>0</v>
      </c>
      <c r="M38" s="81">
        <v>0</v>
      </c>
    </row>
    <row r="39" spans="1:13" s="49" customFormat="1" ht="12.75">
      <c r="A39" s="80" t="s">
        <v>560</v>
      </c>
      <c r="B39" s="20" t="s">
        <v>561</v>
      </c>
      <c r="C39" s="26">
        <v>60</v>
      </c>
      <c r="D39" s="23">
        <v>0.54</v>
      </c>
      <c r="E39" s="23">
        <v>2.7</v>
      </c>
      <c r="F39" s="23">
        <v>2.88</v>
      </c>
      <c r="G39" s="23">
        <v>38.4</v>
      </c>
      <c r="H39" s="23">
        <v>9.44</v>
      </c>
      <c r="I39" s="23">
        <v>8.8699999999999992</v>
      </c>
      <c r="J39" s="23">
        <v>0.43</v>
      </c>
      <c r="K39" s="23">
        <v>0.03</v>
      </c>
      <c r="L39" s="23">
        <v>0.02</v>
      </c>
      <c r="M39" s="23">
        <v>10.15</v>
      </c>
    </row>
    <row r="40" spans="1:13" s="49" customFormat="1" ht="12.75">
      <c r="A40" s="80" t="s">
        <v>560</v>
      </c>
      <c r="B40" s="20" t="s">
        <v>561</v>
      </c>
      <c r="C40" s="21">
        <v>80</v>
      </c>
      <c r="D40" s="81">
        <v>1.1299999999999999</v>
      </c>
      <c r="E40" s="81">
        <v>5.63</v>
      </c>
      <c r="F40" s="81">
        <v>6</v>
      </c>
      <c r="G40" s="81">
        <v>80</v>
      </c>
      <c r="H40" s="81">
        <v>19.68</v>
      </c>
      <c r="I40" s="81">
        <v>18.48</v>
      </c>
      <c r="J40" s="81">
        <v>0.89</v>
      </c>
      <c r="K40" s="81">
        <v>0.06</v>
      </c>
      <c r="L40" s="81">
        <v>0.04</v>
      </c>
      <c r="M40" s="81">
        <v>21.14</v>
      </c>
    </row>
    <row r="41" spans="1:13" s="49" customFormat="1" ht="12.75">
      <c r="A41" s="80" t="s">
        <v>560</v>
      </c>
      <c r="B41" s="20" t="s">
        <v>561</v>
      </c>
      <c r="C41" s="21">
        <v>100</v>
      </c>
      <c r="D41" s="81">
        <v>0.9</v>
      </c>
      <c r="E41" s="81">
        <v>4.5</v>
      </c>
      <c r="F41" s="81">
        <v>4.8</v>
      </c>
      <c r="G41" s="81">
        <v>64</v>
      </c>
      <c r="H41" s="81">
        <v>15.74</v>
      </c>
      <c r="I41" s="81">
        <v>14.78</v>
      </c>
      <c r="J41" s="81">
        <v>0.71</v>
      </c>
      <c r="K41" s="81">
        <v>0.05</v>
      </c>
      <c r="L41" s="81">
        <v>0.03</v>
      </c>
      <c r="M41" s="81">
        <v>16.91</v>
      </c>
    </row>
    <row r="42" spans="1:13" s="49" customFormat="1" ht="12.75">
      <c r="A42" s="80" t="s">
        <v>560</v>
      </c>
      <c r="B42" s="20" t="s">
        <v>561</v>
      </c>
      <c r="C42" s="21">
        <v>120</v>
      </c>
      <c r="D42" s="81">
        <v>1.08</v>
      </c>
      <c r="E42" s="81">
        <v>5.4</v>
      </c>
      <c r="F42" s="81">
        <v>5.76</v>
      </c>
      <c r="G42" s="81">
        <v>76.8</v>
      </c>
      <c r="H42" s="81">
        <v>18.89</v>
      </c>
      <c r="I42" s="81">
        <v>17.739999999999998</v>
      </c>
      <c r="J42" s="81">
        <v>0.85</v>
      </c>
      <c r="K42" s="81">
        <v>0.06</v>
      </c>
      <c r="L42" s="81">
        <v>0.04</v>
      </c>
      <c r="M42" s="81">
        <v>20.29</v>
      </c>
    </row>
    <row r="43" spans="1:13" s="49" customFormat="1" ht="12.75">
      <c r="A43" s="80" t="s">
        <v>158</v>
      </c>
      <c r="B43" s="20" t="s">
        <v>159</v>
      </c>
      <c r="C43" s="21">
        <v>60</v>
      </c>
      <c r="D43" s="81">
        <v>0.48</v>
      </c>
      <c r="E43" s="81">
        <v>2.7</v>
      </c>
      <c r="F43" s="81">
        <v>1.8</v>
      </c>
      <c r="G43" s="81">
        <v>33</v>
      </c>
      <c r="H43" s="81">
        <v>12.29</v>
      </c>
      <c r="I43" s="81">
        <v>7.02</v>
      </c>
      <c r="J43" s="81">
        <v>0.32</v>
      </c>
      <c r="K43" s="81">
        <v>0.01</v>
      </c>
      <c r="L43" s="81">
        <v>0.02</v>
      </c>
      <c r="M43" s="81">
        <v>2.2999999999999998</v>
      </c>
    </row>
    <row r="44" spans="1:13" s="49" customFormat="1" ht="12.75">
      <c r="A44" s="80" t="s">
        <v>158</v>
      </c>
      <c r="B44" s="20" t="s">
        <v>159</v>
      </c>
      <c r="C44" s="21">
        <v>80</v>
      </c>
      <c r="D44" s="81">
        <v>0.64</v>
      </c>
      <c r="E44" s="81">
        <v>3.6</v>
      </c>
      <c r="F44" s="81">
        <v>2.4</v>
      </c>
      <c r="G44" s="81">
        <v>44</v>
      </c>
      <c r="H44" s="81">
        <v>16.39</v>
      </c>
      <c r="I44" s="81">
        <v>9.36</v>
      </c>
      <c r="J44" s="81">
        <v>0.42</v>
      </c>
      <c r="K44" s="81">
        <v>0.02</v>
      </c>
      <c r="L44" s="81">
        <v>0.02</v>
      </c>
      <c r="M44" s="81">
        <v>3.07</v>
      </c>
    </row>
    <row r="45" spans="1:13" s="49" customFormat="1" ht="12.75">
      <c r="A45" s="80" t="s">
        <v>158</v>
      </c>
      <c r="B45" s="20" t="s">
        <v>159</v>
      </c>
      <c r="C45" s="21">
        <v>100</v>
      </c>
      <c r="D45" s="81">
        <v>0.8</v>
      </c>
      <c r="E45" s="81">
        <v>4.5</v>
      </c>
      <c r="F45" s="81">
        <v>3</v>
      </c>
      <c r="G45" s="81">
        <v>55</v>
      </c>
      <c r="H45" s="81">
        <v>20.49</v>
      </c>
      <c r="I45" s="81">
        <v>11.7</v>
      </c>
      <c r="J45" s="81">
        <v>0.53</v>
      </c>
      <c r="K45" s="81">
        <v>0.02</v>
      </c>
      <c r="L45" s="81">
        <v>0.03</v>
      </c>
      <c r="M45" s="81">
        <v>3.84</v>
      </c>
    </row>
    <row r="46" spans="1:13" s="49" customFormat="1" ht="12.75">
      <c r="A46" s="80" t="s">
        <v>158</v>
      </c>
      <c r="B46" s="20" t="s">
        <v>159</v>
      </c>
      <c r="C46" s="21">
        <v>120</v>
      </c>
      <c r="D46" s="81">
        <v>0.96</v>
      </c>
      <c r="E46" s="81">
        <v>5.4</v>
      </c>
      <c r="F46" s="81">
        <v>3.6</v>
      </c>
      <c r="G46" s="81">
        <v>66</v>
      </c>
      <c r="H46" s="81">
        <v>24.59</v>
      </c>
      <c r="I46" s="81">
        <v>14.04</v>
      </c>
      <c r="J46" s="81">
        <v>0.64</v>
      </c>
      <c r="K46" s="81">
        <v>0.02</v>
      </c>
      <c r="L46" s="81">
        <v>0.04</v>
      </c>
      <c r="M46" s="81">
        <v>4.6100000000000003</v>
      </c>
    </row>
    <row r="47" spans="1:13" s="49" customFormat="1" ht="12.75">
      <c r="A47" s="80" t="s">
        <v>63</v>
      </c>
      <c r="B47" s="20" t="s">
        <v>64</v>
      </c>
      <c r="C47" s="21">
        <v>60</v>
      </c>
      <c r="D47" s="81">
        <v>0.42</v>
      </c>
      <c r="E47" s="81">
        <v>4.4400000000000004</v>
      </c>
      <c r="F47" s="81">
        <v>1.74</v>
      </c>
      <c r="G47" s="81">
        <v>48.6</v>
      </c>
      <c r="H47" s="81">
        <v>9.6199999999999992</v>
      </c>
      <c r="I47" s="81">
        <v>5.96</v>
      </c>
      <c r="J47" s="81">
        <v>0.26</v>
      </c>
      <c r="K47" s="81">
        <v>0.01</v>
      </c>
      <c r="L47" s="81">
        <v>0.01</v>
      </c>
      <c r="M47" s="81">
        <v>8.33</v>
      </c>
    </row>
    <row r="48" spans="1:13" s="49" customFormat="1" ht="12.75">
      <c r="A48" s="80" t="s">
        <v>63</v>
      </c>
      <c r="B48" s="20" t="s">
        <v>64</v>
      </c>
      <c r="C48" s="21">
        <v>80</v>
      </c>
      <c r="D48" s="81">
        <v>0.56000000000000005</v>
      </c>
      <c r="E48" s="81">
        <v>5.92</v>
      </c>
      <c r="F48" s="81">
        <v>2.3199999999999998</v>
      </c>
      <c r="G48" s="81">
        <v>64.8</v>
      </c>
      <c r="H48" s="81">
        <v>12.82</v>
      </c>
      <c r="I48" s="81">
        <v>7.95</v>
      </c>
      <c r="J48" s="81">
        <v>0.34</v>
      </c>
      <c r="K48" s="81">
        <v>0.02</v>
      </c>
      <c r="L48" s="81">
        <v>0.02</v>
      </c>
      <c r="M48" s="81">
        <v>11.1</v>
      </c>
    </row>
    <row r="49" spans="1:13" s="49" customFormat="1" ht="12.75">
      <c r="A49" s="80" t="s">
        <v>63</v>
      </c>
      <c r="B49" s="20" t="s">
        <v>64</v>
      </c>
      <c r="C49" s="21">
        <v>100</v>
      </c>
      <c r="D49" s="81">
        <v>0.7</v>
      </c>
      <c r="E49" s="81">
        <v>7.4</v>
      </c>
      <c r="F49" s="81">
        <v>2.9</v>
      </c>
      <c r="G49" s="81">
        <v>81</v>
      </c>
      <c r="H49" s="81">
        <v>16.03</v>
      </c>
      <c r="I49" s="81">
        <v>9.94</v>
      </c>
      <c r="J49" s="81">
        <v>0.43</v>
      </c>
      <c r="K49" s="81">
        <v>0.02</v>
      </c>
      <c r="L49" s="81">
        <v>0.02</v>
      </c>
      <c r="M49" s="81">
        <v>13.88</v>
      </c>
    </row>
    <row r="50" spans="1:13" s="49" customFormat="1" ht="12.75">
      <c r="A50" s="80" t="s">
        <v>63</v>
      </c>
      <c r="B50" s="20" t="s">
        <v>64</v>
      </c>
      <c r="C50" s="21">
        <v>120</v>
      </c>
      <c r="D50" s="81">
        <v>0.84</v>
      </c>
      <c r="E50" s="81">
        <v>8.8800000000000008</v>
      </c>
      <c r="F50" s="81">
        <v>3.48</v>
      </c>
      <c r="G50" s="81">
        <v>97.2</v>
      </c>
      <c r="H50" s="81">
        <v>19.239999999999998</v>
      </c>
      <c r="I50" s="81">
        <v>11.93</v>
      </c>
      <c r="J50" s="81">
        <v>0.52</v>
      </c>
      <c r="K50" s="81">
        <v>0.02</v>
      </c>
      <c r="L50" s="81">
        <v>0.02</v>
      </c>
      <c r="M50" s="81">
        <v>16.66</v>
      </c>
    </row>
    <row r="51" spans="1:13">
      <c r="A51" s="24" t="s">
        <v>112</v>
      </c>
      <c r="B51" s="25" t="s">
        <v>113</v>
      </c>
      <c r="C51" s="26">
        <v>60</v>
      </c>
      <c r="D51" s="23">
        <v>1.32</v>
      </c>
      <c r="E51" s="23">
        <v>2.7</v>
      </c>
      <c r="F51" s="23">
        <v>6.3</v>
      </c>
      <c r="G51" s="23">
        <v>54.6</v>
      </c>
      <c r="H51" s="23">
        <v>36.78</v>
      </c>
      <c r="I51" s="23">
        <v>12.8</v>
      </c>
      <c r="J51" s="23">
        <v>0.48</v>
      </c>
      <c r="K51" s="23">
        <v>0.02</v>
      </c>
      <c r="L51" s="23">
        <v>0.03</v>
      </c>
      <c r="M51" s="23">
        <v>13.62</v>
      </c>
    </row>
    <row r="52" spans="1:13">
      <c r="A52" s="80" t="s">
        <v>112</v>
      </c>
      <c r="B52" s="20" t="s">
        <v>113</v>
      </c>
      <c r="C52" s="21">
        <v>80</v>
      </c>
      <c r="D52" s="81">
        <v>1.8</v>
      </c>
      <c r="E52" s="81">
        <v>3.6</v>
      </c>
      <c r="F52" s="81">
        <v>8.4</v>
      </c>
      <c r="G52" s="81">
        <v>73</v>
      </c>
      <c r="H52" s="81">
        <v>49.03</v>
      </c>
      <c r="I52" s="81">
        <v>17.079999999999998</v>
      </c>
      <c r="J52" s="81">
        <v>0.63</v>
      </c>
      <c r="K52" s="81">
        <v>0.03</v>
      </c>
      <c r="L52" s="81">
        <v>0.04</v>
      </c>
      <c r="M52" s="81">
        <v>18.16</v>
      </c>
    </row>
    <row r="53" spans="1:13">
      <c r="A53" s="80" t="s">
        <v>112</v>
      </c>
      <c r="B53" s="20" t="s">
        <v>113</v>
      </c>
      <c r="C53" s="21">
        <v>100</v>
      </c>
      <c r="D53" s="81">
        <v>2.2000000000000002</v>
      </c>
      <c r="E53" s="81">
        <v>4.5</v>
      </c>
      <c r="F53" s="81">
        <v>10.5</v>
      </c>
      <c r="G53" s="81">
        <v>91</v>
      </c>
      <c r="H53" s="81">
        <v>61.3</v>
      </c>
      <c r="I53" s="81">
        <v>21.34</v>
      </c>
      <c r="J53" s="81">
        <v>0.8</v>
      </c>
      <c r="K53" s="81">
        <v>0.03</v>
      </c>
      <c r="L53" s="81">
        <v>0.05</v>
      </c>
      <c r="M53" s="81">
        <v>22.7</v>
      </c>
    </row>
    <row r="54" spans="1:13">
      <c r="A54" s="80" t="s">
        <v>112</v>
      </c>
      <c r="B54" s="20" t="s">
        <v>113</v>
      </c>
      <c r="C54" s="21">
        <v>120</v>
      </c>
      <c r="D54" s="81">
        <v>2.64</v>
      </c>
      <c r="E54" s="81">
        <v>5.4</v>
      </c>
      <c r="F54" s="81">
        <v>12.6</v>
      </c>
      <c r="G54" s="81">
        <v>109.2</v>
      </c>
      <c r="H54" s="81">
        <v>73.56</v>
      </c>
      <c r="I54" s="81">
        <v>25.61</v>
      </c>
      <c r="J54" s="81">
        <v>0.96</v>
      </c>
      <c r="K54" s="81">
        <v>0.04</v>
      </c>
      <c r="L54" s="81">
        <v>0.06</v>
      </c>
      <c r="M54" s="81">
        <v>27.24</v>
      </c>
    </row>
    <row r="55" spans="1:13">
      <c r="A55" s="80" t="s">
        <v>562</v>
      </c>
      <c r="B55" s="20" t="s">
        <v>563</v>
      </c>
      <c r="C55" s="21">
        <v>60</v>
      </c>
      <c r="D55" s="81">
        <v>1.38</v>
      </c>
      <c r="E55" s="81">
        <v>3.84</v>
      </c>
      <c r="F55" s="81">
        <v>4.92</v>
      </c>
      <c r="G55" s="81">
        <v>59.4</v>
      </c>
      <c r="H55" s="81">
        <v>34.26</v>
      </c>
      <c r="I55" s="81">
        <v>12.37</v>
      </c>
      <c r="J55" s="81">
        <v>0.54</v>
      </c>
      <c r="K55" s="81">
        <v>0.02</v>
      </c>
      <c r="L55" s="81">
        <v>0.02</v>
      </c>
      <c r="M55" s="81">
        <v>12.84</v>
      </c>
    </row>
    <row r="56" spans="1:13">
      <c r="A56" s="80" t="s">
        <v>562</v>
      </c>
      <c r="B56" s="20" t="s">
        <v>563</v>
      </c>
      <c r="C56" s="21">
        <v>80</v>
      </c>
      <c r="D56" s="81">
        <v>1.8</v>
      </c>
      <c r="E56" s="81">
        <v>5.14</v>
      </c>
      <c r="F56" s="81">
        <v>8.6</v>
      </c>
      <c r="G56" s="81">
        <v>79</v>
      </c>
      <c r="H56" s="81">
        <v>45.7</v>
      </c>
      <c r="I56" s="81">
        <v>16.5</v>
      </c>
      <c r="J56" s="81">
        <v>0.73</v>
      </c>
      <c r="K56" s="81">
        <v>0.02</v>
      </c>
      <c r="L56" s="81">
        <v>0.04</v>
      </c>
      <c r="M56" s="81">
        <v>17.12</v>
      </c>
    </row>
    <row r="57" spans="1:13">
      <c r="A57" s="80" t="s">
        <v>562</v>
      </c>
      <c r="B57" s="20" t="s">
        <v>563</v>
      </c>
      <c r="C57" s="21">
        <v>100</v>
      </c>
      <c r="D57" s="81">
        <v>2.2999999999999998</v>
      </c>
      <c r="E57" s="81">
        <v>6.4</v>
      </c>
      <c r="F57" s="81">
        <v>8.1999999999999993</v>
      </c>
      <c r="G57" s="81">
        <v>99</v>
      </c>
      <c r="H57" s="81">
        <v>57.1</v>
      </c>
      <c r="I57" s="81">
        <v>20.62</v>
      </c>
      <c r="J57" s="81">
        <v>0.9</v>
      </c>
      <c r="K57" s="81">
        <v>0.03</v>
      </c>
      <c r="L57" s="81">
        <v>0.04</v>
      </c>
      <c r="M57" s="81">
        <v>21.4</v>
      </c>
    </row>
    <row r="58" spans="1:13">
      <c r="A58" s="80" t="s">
        <v>562</v>
      </c>
      <c r="B58" s="20" t="s">
        <v>563</v>
      </c>
      <c r="C58" s="21">
        <v>120</v>
      </c>
      <c r="D58" s="81">
        <v>2.76</v>
      </c>
      <c r="E58" s="81">
        <v>7.68</v>
      </c>
      <c r="F58" s="81">
        <v>9.84</v>
      </c>
      <c r="G58" s="81">
        <v>118.8</v>
      </c>
      <c r="H58" s="81">
        <v>68.52</v>
      </c>
      <c r="I58" s="81">
        <v>24.74</v>
      </c>
      <c r="J58" s="81">
        <v>1.08</v>
      </c>
      <c r="K58" s="81">
        <v>0.04</v>
      </c>
      <c r="L58" s="81">
        <v>0.05</v>
      </c>
      <c r="M58" s="81">
        <v>25.68</v>
      </c>
    </row>
    <row r="59" spans="1:13">
      <c r="A59" s="80" t="s">
        <v>97</v>
      </c>
      <c r="B59" s="20" t="s">
        <v>98</v>
      </c>
      <c r="C59" s="21">
        <v>60</v>
      </c>
      <c r="D59" s="81">
        <v>0.96</v>
      </c>
      <c r="E59" s="81">
        <v>5.4</v>
      </c>
      <c r="F59" s="81">
        <v>5.46</v>
      </c>
      <c r="G59" s="81">
        <v>74.400000000000006</v>
      </c>
      <c r="H59" s="81">
        <v>25.5</v>
      </c>
      <c r="I59" s="81">
        <v>8.92</v>
      </c>
      <c r="J59" s="81">
        <v>0.61</v>
      </c>
      <c r="K59" s="81">
        <v>0.02</v>
      </c>
      <c r="L59" s="81">
        <v>0.02</v>
      </c>
      <c r="M59" s="81">
        <v>10.5</v>
      </c>
    </row>
    <row r="60" spans="1:13">
      <c r="A60" s="80" t="s">
        <v>97</v>
      </c>
      <c r="B60" s="20" t="s">
        <v>98</v>
      </c>
      <c r="C60" s="21">
        <v>80</v>
      </c>
      <c r="D60" s="81">
        <v>1.3</v>
      </c>
      <c r="E60" s="81">
        <v>7.2</v>
      </c>
      <c r="F60" s="81">
        <v>7.3</v>
      </c>
      <c r="G60" s="81">
        <v>99</v>
      </c>
      <c r="H60" s="81">
        <v>33.97</v>
      </c>
      <c r="I60" s="81">
        <v>11.89</v>
      </c>
      <c r="J60" s="81">
        <v>0.82</v>
      </c>
      <c r="K60" s="81">
        <v>0.02</v>
      </c>
      <c r="L60" s="81">
        <v>0.03</v>
      </c>
      <c r="M60" s="81">
        <v>14</v>
      </c>
    </row>
    <row r="61" spans="1:13">
      <c r="A61" s="80" t="s">
        <v>97</v>
      </c>
      <c r="B61" s="20" t="s">
        <v>98</v>
      </c>
      <c r="C61" s="21">
        <v>100</v>
      </c>
      <c r="D61" s="81">
        <v>1.6</v>
      </c>
      <c r="E61" s="81">
        <v>9</v>
      </c>
      <c r="F61" s="81">
        <v>9.1</v>
      </c>
      <c r="G61" s="81">
        <v>124</v>
      </c>
      <c r="H61" s="81">
        <v>42.5</v>
      </c>
      <c r="I61" s="81">
        <v>14.86</v>
      </c>
      <c r="J61" s="81">
        <v>1.02</v>
      </c>
      <c r="K61" s="81">
        <v>0.03</v>
      </c>
      <c r="L61" s="81">
        <v>0.03</v>
      </c>
      <c r="M61" s="81">
        <v>17.5</v>
      </c>
    </row>
    <row r="62" spans="1:13">
      <c r="A62" s="80" t="s">
        <v>97</v>
      </c>
      <c r="B62" s="20" t="s">
        <v>98</v>
      </c>
      <c r="C62" s="21">
        <v>120</v>
      </c>
      <c r="D62" s="81">
        <v>1.92</v>
      </c>
      <c r="E62" s="81">
        <v>10.8</v>
      </c>
      <c r="F62" s="81">
        <v>10.92</v>
      </c>
      <c r="G62" s="81">
        <v>148.80000000000001</v>
      </c>
      <c r="H62" s="81">
        <v>51</v>
      </c>
      <c r="I62" s="81">
        <v>17.829999999999998</v>
      </c>
      <c r="J62" s="81">
        <v>1.22</v>
      </c>
      <c r="K62" s="81">
        <v>0.04</v>
      </c>
      <c r="L62" s="81">
        <v>0.04</v>
      </c>
      <c r="M62" s="81">
        <v>21</v>
      </c>
    </row>
    <row r="63" spans="1:13">
      <c r="A63" s="80" t="s">
        <v>136</v>
      </c>
      <c r="B63" s="20" t="s">
        <v>137</v>
      </c>
      <c r="C63" s="21">
        <v>60</v>
      </c>
      <c r="D63" s="81">
        <v>0.6</v>
      </c>
      <c r="E63" s="81">
        <v>3</v>
      </c>
      <c r="F63" s="81">
        <v>4.0199999999999996</v>
      </c>
      <c r="G63" s="81">
        <v>45.6</v>
      </c>
      <c r="H63" s="81">
        <v>19.25</v>
      </c>
      <c r="I63" s="81">
        <v>5.78</v>
      </c>
      <c r="J63" s="81">
        <v>0.24</v>
      </c>
      <c r="K63" s="81">
        <v>0.01</v>
      </c>
      <c r="L63" s="81">
        <v>0.01</v>
      </c>
      <c r="M63" s="81">
        <v>10.7</v>
      </c>
    </row>
    <row r="64" spans="1:13">
      <c r="A64" s="80" t="s">
        <v>136</v>
      </c>
      <c r="B64" s="20" t="s">
        <v>137</v>
      </c>
      <c r="C64" s="21">
        <v>80</v>
      </c>
      <c r="D64" s="81">
        <v>0.8</v>
      </c>
      <c r="E64" s="81">
        <v>4</v>
      </c>
      <c r="F64" s="81">
        <v>5.4</v>
      </c>
      <c r="G64" s="81">
        <v>61</v>
      </c>
      <c r="H64" s="81">
        <v>25.66</v>
      </c>
      <c r="I64" s="81">
        <v>7.71</v>
      </c>
      <c r="J64" s="81">
        <v>0.32</v>
      </c>
      <c r="K64" s="81">
        <v>0.01</v>
      </c>
      <c r="L64" s="81">
        <v>0.02</v>
      </c>
      <c r="M64" s="81">
        <v>14.27</v>
      </c>
    </row>
    <row r="65" spans="1:13">
      <c r="A65" s="80" t="s">
        <v>136</v>
      </c>
      <c r="B65" s="20" t="s">
        <v>137</v>
      </c>
      <c r="C65" s="21">
        <v>100</v>
      </c>
      <c r="D65" s="81">
        <v>1</v>
      </c>
      <c r="E65" s="81">
        <v>5</v>
      </c>
      <c r="F65" s="81">
        <v>6.7</v>
      </c>
      <c r="G65" s="81">
        <v>76</v>
      </c>
      <c r="H65" s="81">
        <v>32.08</v>
      </c>
      <c r="I65" s="81">
        <v>9.64</v>
      </c>
      <c r="J65" s="81">
        <v>0.4</v>
      </c>
      <c r="K65" s="81">
        <v>0.01</v>
      </c>
      <c r="L65" s="81">
        <v>0.02</v>
      </c>
      <c r="M65" s="81">
        <v>17.84</v>
      </c>
    </row>
    <row r="66" spans="1:13">
      <c r="A66" s="80" t="s">
        <v>136</v>
      </c>
      <c r="B66" s="20" t="s">
        <v>137</v>
      </c>
      <c r="C66" s="21">
        <v>120</v>
      </c>
      <c r="D66" s="81">
        <v>1.2</v>
      </c>
      <c r="E66" s="81">
        <v>6</v>
      </c>
      <c r="F66" s="81">
        <v>8.0399999999999991</v>
      </c>
      <c r="G66" s="81">
        <v>91.2</v>
      </c>
      <c r="H66" s="81">
        <v>38.5</v>
      </c>
      <c r="I66" s="81">
        <v>11.57</v>
      </c>
      <c r="J66" s="81">
        <v>0.48</v>
      </c>
      <c r="K66" s="81">
        <v>0.01</v>
      </c>
      <c r="L66" s="81">
        <v>0.02</v>
      </c>
      <c r="M66" s="81">
        <v>21.41</v>
      </c>
    </row>
    <row r="67" spans="1:13">
      <c r="A67" s="80" t="s">
        <v>564</v>
      </c>
      <c r="B67" s="20" t="s">
        <v>565</v>
      </c>
      <c r="C67" s="21">
        <v>60</v>
      </c>
      <c r="D67" s="81">
        <v>0.78</v>
      </c>
      <c r="E67" s="81">
        <v>0.05</v>
      </c>
      <c r="F67" s="81">
        <v>6.3</v>
      </c>
      <c r="G67" s="81">
        <v>27</v>
      </c>
      <c r="H67" s="81">
        <v>6.89</v>
      </c>
      <c r="I67" s="81">
        <v>9.5299999999999994</v>
      </c>
      <c r="J67" s="81">
        <v>0.18</v>
      </c>
      <c r="K67" s="81">
        <v>0.02</v>
      </c>
      <c r="L67" s="81">
        <v>0.02</v>
      </c>
      <c r="M67" s="81">
        <v>0.57999999999999996</v>
      </c>
    </row>
    <row r="68" spans="1:13">
      <c r="A68" s="80" t="s">
        <v>564</v>
      </c>
      <c r="B68" s="20" t="s">
        <v>565</v>
      </c>
      <c r="C68" s="21">
        <v>80</v>
      </c>
      <c r="D68" s="81">
        <v>1</v>
      </c>
      <c r="E68" s="81">
        <v>0.06</v>
      </c>
      <c r="F68" s="81">
        <v>8.4</v>
      </c>
      <c r="G68" s="81">
        <v>36</v>
      </c>
      <c r="H68" s="81">
        <v>9.18</v>
      </c>
      <c r="I68" s="81">
        <v>12.7</v>
      </c>
      <c r="J68" s="81">
        <v>0.24</v>
      </c>
      <c r="K68" s="81">
        <v>0.02</v>
      </c>
      <c r="L68" s="81">
        <v>0.02</v>
      </c>
      <c r="M68" s="81">
        <v>0.77</v>
      </c>
    </row>
    <row r="69" spans="1:13">
      <c r="A69" s="80" t="s">
        <v>564</v>
      </c>
      <c r="B69" s="20" t="s">
        <v>565</v>
      </c>
      <c r="C69" s="21">
        <v>100</v>
      </c>
      <c r="D69" s="81">
        <v>1.3</v>
      </c>
      <c r="E69" s="81">
        <v>0.08</v>
      </c>
      <c r="F69" s="81">
        <v>10.5</v>
      </c>
      <c r="G69" s="81">
        <v>45</v>
      </c>
      <c r="H69" s="81">
        <v>11.48</v>
      </c>
      <c r="I69" s="81">
        <v>15.88</v>
      </c>
      <c r="J69" s="81">
        <v>0.3</v>
      </c>
      <c r="K69" s="81">
        <v>0.03</v>
      </c>
      <c r="L69" s="81">
        <v>0.03</v>
      </c>
      <c r="M69" s="81">
        <v>0.96</v>
      </c>
    </row>
    <row r="70" spans="1:13">
      <c r="A70" s="80" t="s">
        <v>564</v>
      </c>
      <c r="B70" s="20" t="s">
        <v>565</v>
      </c>
      <c r="C70" s="21">
        <v>120</v>
      </c>
      <c r="D70" s="81">
        <v>1.56</v>
      </c>
      <c r="E70" s="81">
        <v>0.1</v>
      </c>
      <c r="F70" s="81">
        <v>12.6</v>
      </c>
      <c r="G70" s="81">
        <v>54</v>
      </c>
      <c r="H70" s="81">
        <v>13.78</v>
      </c>
      <c r="I70" s="81">
        <v>19.059999999999999</v>
      </c>
      <c r="J70" s="81">
        <v>0.36</v>
      </c>
      <c r="K70" s="81">
        <v>0.04</v>
      </c>
      <c r="L70" s="81">
        <v>0.04</v>
      </c>
      <c r="M70" s="81">
        <v>1.1499999999999999</v>
      </c>
    </row>
    <row r="71" spans="1:13">
      <c r="A71" s="80" t="s">
        <v>19</v>
      </c>
      <c r="B71" s="20" t="s">
        <v>20</v>
      </c>
      <c r="C71" s="21">
        <v>60</v>
      </c>
      <c r="D71" s="81">
        <v>0.6</v>
      </c>
      <c r="E71" s="81">
        <v>2.7</v>
      </c>
      <c r="F71" s="81">
        <v>8.6999999999999993</v>
      </c>
      <c r="G71" s="81">
        <v>60</v>
      </c>
      <c r="H71" s="81">
        <v>12.42</v>
      </c>
      <c r="I71" s="81">
        <v>17.100000000000001</v>
      </c>
      <c r="J71" s="81">
        <v>0.33</v>
      </c>
      <c r="K71" s="81">
        <v>0.02</v>
      </c>
      <c r="L71" s="81">
        <v>0.03</v>
      </c>
      <c r="M71" s="81">
        <v>1.04</v>
      </c>
    </row>
    <row r="72" spans="1:13">
      <c r="A72" s="80" t="s">
        <v>19</v>
      </c>
      <c r="B72" s="20" t="s">
        <v>20</v>
      </c>
      <c r="C72" s="21">
        <v>80</v>
      </c>
      <c r="D72" s="81">
        <v>0.8</v>
      </c>
      <c r="E72" s="81">
        <v>3.6</v>
      </c>
      <c r="F72" s="81">
        <v>11.6</v>
      </c>
      <c r="G72" s="81">
        <v>80</v>
      </c>
      <c r="H72" s="81">
        <v>16.559999999999999</v>
      </c>
      <c r="I72" s="81">
        <v>22.8</v>
      </c>
      <c r="J72" s="81">
        <v>0.44</v>
      </c>
      <c r="K72" s="81">
        <v>0.02</v>
      </c>
      <c r="L72" s="81">
        <v>0.04</v>
      </c>
      <c r="M72" s="81">
        <v>1.38</v>
      </c>
    </row>
    <row r="73" spans="1:13">
      <c r="A73" s="80" t="s">
        <v>19</v>
      </c>
      <c r="B73" s="20" t="s">
        <v>20</v>
      </c>
      <c r="C73" s="21">
        <v>100</v>
      </c>
      <c r="D73" s="81">
        <v>1</v>
      </c>
      <c r="E73" s="81">
        <v>4.5</v>
      </c>
      <c r="F73" s="81">
        <v>14.5</v>
      </c>
      <c r="G73" s="81">
        <v>100</v>
      </c>
      <c r="H73" s="81">
        <v>20.7</v>
      </c>
      <c r="I73" s="81">
        <v>28.5</v>
      </c>
      <c r="J73" s="81">
        <v>0.55000000000000004</v>
      </c>
      <c r="K73" s="81">
        <v>0.03</v>
      </c>
      <c r="L73" s="81">
        <v>0.05</v>
      </c>
      <c r="M73" s="81">
        <v>1.73</v>
      </c>
    </row>
    <row r="74" spans="1:13">
      <c r="A74" s="80" t="s">
        <v>19</v>
      </c>
      <c r="B74" s="20" t="s">
        <v>20</v>
      </c>
      <c r="C74" s="21">
        <v>120</v>
      </c>
      <c r="D74" s="81">
        <v>1.2</v>
      </c>
      <c r="E74" s="81">
        <v>5.4</v>
      </c>
      <c r="F74" s="81">
        <v>17.399999999999999</v>
      </c>
      <c r="G74" s="81">
        <v>120</v>
      </c>
      <c r="H74" s="81">
        <v>24.84</v>
      </c>
      <c r="I74" s="81">
        <v>34.200000000000003</v>
      </c>
      <c r="J74" s="81">
        <v>0.66</v>
      </c>
      <c r="K74" s="81">
        <v>0.04</v>
      </c>
      <c r="L74" s="81">
        <v>0.06</v>
      </c>
      <c r="M74" s="81">
        <v>2.08</v>
      </c>
    </row>
    <row r="75" spans="1:13">
      <c r="A75" s="80" t="s">
        <v>566</v>
      </c>
      <c r="B75" s="20" t="s">
        <v>567</v>
      </c>
      <c r="C75" s="21">
        <v>60</v>
      </c>
      <c r="D75" s="81">
        <v>1.5</v>
      </c>
      <c r="E75" s="81">
        <v>0.06</v>
      </c>
      <c r="F75" s="81">
        <v>14.88</v>
      </c>
      <c r="G75" s="81">
        <v>64.8</v>
      </c>
      <c r="H75" s="81">
        <v>36.89</v>
      </c>
      <c r="I75" s="81">
        <v>34.46</v>
      </c>
      <c r="J75" s="81">
        <v>0.83</v>
      </c>
      <c r="K75" s="81">
        <v>0.04</v>
      </c>
      <c r="L75" s="81">
        <v>0.6</v>
      </c>
      <c r="M75" s="81">
        <v>1.46</v>
      </c>
    </row>
    <row r="76" spans="1:13">
      <c r="A76" s="80" t="s">
        <v>566</v>
      </c>
      <c r="B76" s="20" t="s">
        <v>567</v>
      </c>
      <c r="C76" s="21">
        <v>80</v>
      </c>
      <c r="D76" s="81">
        <v>2</v>
      </c>
      <c r="E76" s="81">
        <v>0.1</v>
      </c>
      <c r="F76" s="81">
        <v>19.8</v>
      </c>
      <c r="G76" s="81">
        <v>86</v>
      </c>
      <c r="H76" s="81">
        <v>49.19</v>
      </c>
      <c r="I76" s="81">
        <v>45.94</v>
      </c>
      <c r="J76" s="81">
        <v>1.1000000000000001</v>
      </c>
      <c r="K76" s="81">
        <v>0.05</v>
      </c>
      <c r="L76" s="81">
        <v>0.08</v>
      </c>
      <c r="M76" s="81">
        <v>1.94</v>
      </c>
    </row>
    <row r="77" spans="1:13">
      <c r="A77" s="80" t="s">
        <v>566</v>
      </c>
      <c r="B77" s="20" t="s">
        <v>567</v>
      </c>
      <c r="C77" s="21">
        <v>100</v>
      </c>
      <c r="D77" s="81">
        <v>2.5</v>
      </c>
      <c r="E77" s="81">
        <v>0.1</v>
      </c>
      <c r="F77" s="81">
        <v>24.8</v>
      </c>
      <c r="G77" s="81">
        <v>108</v>
      </c>
      <c r="H77" s="81">
        <v>61.49</v>
      </c>
      <c r="I77" s="81">
        <v>57.43</v>
      </c>
      <c r="J77" s="81">
        <v>1.38</v>
      </c>
      <c r="K77" s="81">
        <v>0.06</v>
      </c>
      <c r="L77" s="81">
        <v>1</v>
      </c>
      <c r="M77" s="81">
        <v>2.4300000000000002</v>
      </c>
    </row>
    <row r="78" spans="1:13">
      <c r="A78" s="80" t="s">
        <v>566</v>
      </c>
      <c r="B78" s="20" t="s">
        <v>567</v>
      </c>
      <c r="C78" s="21">
        <v>120</v>
      </c>
      <c r="D78" s="81">
        <v>3</v>
      </c>
      <c r="E78" s="81">
        <v>0.12</v>
      </c>
      <c r="F78" s="81">
        <v>29.76</v>
      </c>
      <c r="G78" s="81">
        <v>129.6</v>
      </c>
      <c r="H78" s="81">
        <v>73.790000000000006</v>
      </c>
      <c r="I78" s="81">
        <v>68.92</v>
      </c>
      <c r="J78" s="81">
        <v>1.66</v>
      </c>
      <c r="K78" s="81">
        <v>7.0000000000000007E-2</v>
      </c>
      <c r="L78" s="81">
        <v>1.2</v>
      </c>
      <c r="M78" s="81">
        <v>2.92</v>
      </c>
    </row>
    <row r="79" spans="1:13">
      <c r="A79" s="80" t="s">
        <v>74</v>
      </c>
      <c r="B79" s="20" t="s">
        <v>75</v>
      </c>
      <c r="C79" s="21">
        <v>60</v>
      </c>
      <c r="D79" s="81">
        <v>0.54</v>
      </c>
      <c r="E79" s="81">
        <v>2.04</v>
      </c>
      <c r="F79" s="81">
        <v>5.04</v>
      </c>
      <c r="G79" s="81">
        <v>40.200000000000003</v>
      </c>
      <c r="H79" s="81">
        <v>11.48</v>
      </c>
      <c r="I79" s="81">
        <v>13.86</v>
      </c>
      <c r="J79" s="81">
        <v>0.47</v>
      </c>
      <c r="K79" s="81">
        <v>0.02</v>
      </c>
      <c r="L79" s="81">
        <v>0.02</v>
      </c>
      <c r="M79" s="81">
        <v>1.26</v>
      </c>
    </row>
    <row r="80" spans="1:13">
      <c r="A80" s="80" t="s">
        <v>74</v>
      </c>
      <c r="B80" s="20" t="s">
        <v>75</v>
      </c>
      <c r="C80" s="21">
        <v>80</v>
      </c>
      <c r="D80" s="81">
        <v>0.7</v>
      </c>
      <c r="E80" s="81">
        <v>2.7</v>
      </c>
      <c r="F80" s="81">
        <v>6.7</v>
      </c>
      <c r="G80" s="81">
        <v>54</v>
      </c>
      <c r="H80" s="81">
        <v>15.31</v>
      </c>
      <c r="I80" s="81">
        <v>18.48</v>
      </c>
      <c r="J80" s="81">
        <v>0.63</v>
      </c>
      <c r="K80" s="81">
        <v>0.03</v>
      </c>
      <c r="L80" s="81">
        <v>0.03</v>
      </c>
      <c r="M80" s="81">
        <v>1.68</v>
      </c>
    </row>
    <row r="81" spans="1:13">
      <c r="A81" s="80" t="s">
        <v>74</v>
      </c>
      <c r="B81" s="20" t="s">
        <v>75</v>
      </c>
      <c r="C81" s="21">
        <v>100</v>
      </c>
      <c r="D81" s="81">
        <v>0.9</v>
      </c>
      <c r="E81" s="81">
        <v>3.4</v>
      </c>
      <c r="F81" s="81">
        <v>8.4</v>
      </c>
      <c r="G81" s="81">
        <v>67</v>
      </c>
      <c r="H81" s="81">
        <v>19.14</v>
      </c>
      <c r="I81" s="81">
        <v>23.1</v>
      </c>
      <c r="J81" s="81">
        <v>0.79</v>
      </c>
      <c r="K81" s="81">
        <v>0.03</v>
      </c>
      <c r="L81" s="81">
        <v>0.04</v>
      </c>
      <c r="M81" s="81">
        <v>2.1</v>
      </c>
    </row>
    <row r="82" spans="1:13">
      <c r="A82" s="80" t="s">
        <v>74</v>
      </c>
      <c r="B82" s="20" t="s">
        <v>75</v>
      </c>
      <c r="C82" s="21">
        <v>120</v>
      </c>
      <c r="D82" s="81">
        <v>1.08</v>
      </c>
      <c r="E82" s="81">
        <v>4.08</v>
      </c>
      <c r="F82" s="81">
        <v>10.08</v>
      </c>
      <c r="G82" s="81">
        <v>80.400000000000006</v>
      </c>
      <c r="H82" s="81">
        <v>22.97</v>
      </c>
      <c r="I82" s="81">
        <v>27.72</v>
      </c>
      <c r="J82" s="81">
        <v>0.95</v>
      </c>
      <c r="K82" s="81">
        <v>0.04</v>
      </c>
      <c r="L82" s="81">
        <v>0.05</v>
      </c>
      <c r="M82" s="81">
        <v>2.52</v>
      </c>
    </row>
    <row r="83" spans="1:13">
      <c r="A83" s="80" t="s">
        <v>92</v>
      </c>
      <c r="B83" s="20" t="s">
        <v>93</v>
      </c>
      <c r="C83" s="21">
        <v>60</v>
      </c>
      <c r="D83" s="81">
        <v>0.9</v>
      </c>
      <c r="E83" s="81">
        <v>2.76</v>
      </c>
      <c r="F83" s="81">
        <v>6.6</v>
      </c>
      <c r="G83" s="81">
        <v>54.6</v>
      </c>
      <c r="H83" s="81">
        <v>22.86</v>
      </c>
      <c r="I83" s="81">
        <v>11.72</v>
      </c>
      <c r="J83" s="81">
        <v>0.56999999999999995</v>
      </c>
      <c r="K83" s="81">
        <v>0.02</v>
      </c>
      <c r="L83" s="81">
        <v>0.02</v>
      </c>
      <c r="M83" s="81">
        <v>8.2200000000000006</v>
      </c>
    </row>
    <row r="84" spans="1:13">
      <c r="A84" s="80" t="s">
        <v>92</v>
      </c>
      <c r="B84" s="20" t="s">
        <v>93</v>
      </c>
      <c r="C84" s="21">
        <v>80</v>
      </c>
      <c r="D84" s="81">
        <v>1.2</v>
      </c>
      <c r="E84" s="81">
        <v>3.6</v>
      </c>
      <c r="F84" s="81">
        <v>8.8000000000000007</v>
      </c>
      <c r="G84" s="81">
        <v>72</v>
      </c>
      <c r="H84" s="81">
        <v>30.48</v>
      </c>
      <c r="I84" s="81">
        <v>15.63</v>
      </c>
      <c r="J84" s="81">
        <v>0.76</v>
      </c>
      <c r="K84" s="81">
        <v>0.02</v>
      </c>
      <c r="L84" s="81">
        <v>0.03</v>
      </c>
      <c r="M84" s="81">
        <v>10.96</v>
      </c>
    </row>
    <row r="85" spans="1:13">
      <c r="A85" s="80" t="s">
        <v>92</v>
      </c>
      <c r="B85" s="20" t="s">
        <v>93</v>
      </c>
      <c r="C85" s="21">
        <v>100</v>
      </c>
      <c r="D85" s="81">
        <v>1.5</v>
      </c>
      <c r="E85" s="81">
        <v>4.5999999999999996</v>
      </c>
      <c r="F85" s="81">
        <v>11</v>
      </c>
      <c r="G85" s="81">
        <v>91</v>
      </c>
      <c r="H85" s="81">
        <v>38.1</v>
      </c>
      <c r="I85" s="81">
        <v>19.54</v>
      </c>
      <c r="J85" s="81">
        <v>0.95</v>
      </c>
      <c r="K85" s="81">
        <v>0.03</v>
      </c>
      <c r="L85" s="81">
        <v>0.04</v>
      </c>
      <c r="M85" s="81">
        <v>13.7</v>
      </c>
    </row>
    <row r="86" spans="1:13">
      <c r="A86" s="80" t="s">
        <v>92</v>
      </c>
      <c r="B86" s="20" t="s">
        <v>93</v>
      </c>
      <c r="C86" s="21">
        <v>120</v>
      </c>
      <c r="D86" s="81">
        <v>1.8</v>
      </c>
      <c r="E86" s="81">
        <v>5.52</v>
      </c>
      <c r="F86" s="81">
        <v>13.2</v>
      </c>
      <c r="G86" s="81">
        <v>109.2</v>
      </c>
      <c r="H86" s="81">
        <v>45.72</v>
      </c>
      <c r="I86" s="81">
        <v>23.45</v>
      </c>
      <c r="J86" s="81">
        <v>1.1399999999999999</v>
      </c>
      <c r="K86" s="81">
        <v>0.04</v>
      </c>
      <c r="L86" s="81">
        <v>0.05</v>
      </c>
      <c r="M86" s="81">
        <v>16.440000000000001</v>
      </c>
    </row>
    <row r="87" spans="1:13">
      <c r="A87" s="80" t="s">
        <v>102</v>
      </c>
      <c r="B87" s="20" t="s">
        <v>103</v>
      </c>
      <c r="C87" s="21">
        <v>60</v>
      </c>
      <c r="D87" s="81">
        <v>0.84</v>
      </c>
      <c r="E87" s="81">
        <v>4.92</v>
      </c>
      <c r="F87" s="81">
        <v>4.8</v>
      </c>
      <c r="G87" s="81">
        <v>66</v>
      </c>
      <c r="H87" s="81">
        <v>22.29</v>
      </c>
      <c r="I87" s="81">
        <v>12.1</v>
      </c>
      <c r="J87" s="81">
        <v>0.78</v>
      </c>
      <c r="K87" s="81">
        <v>0.01</v>
      </c>
      <c r="L87" s="81">
        <v>0.02</v>
      </c>
      <c r="M87" s="81">
        <v>5.44</v>
      </c>
    </row>
    <row r="88" spans="1:13">
      <c r="A88" s="80" t="s">
        <v>102</v>
      </c>
      <c r="B88" s="20" t="s">
        <v>103</v>
      </c>
      <c r="C88" s="21">
        <v>80</v>
      </c>
      <c r="D88" s="81">
        <v>1.1000000000000001</v>
      </c>
      <c r="E88" s="81">
        <v>6.6</v>
      </c>
      <c r="F88" s="81">
        <v>6.4</v>
      </c>
      <c r="G88" s="81">
        <v>88</v>
      </c>
      <c r="H88" s="81">
        <v>29.72</v>
      </c>
      <c r="I88" s="81">
        <v>16.13</v>
      </c>
      <c r="J88" s="81">
        <v>1.04</v>
      </c>
      <c r="K88" s="81">
        <v>0.01</v>
      </c>
      <c r="L88" s="81">
        <v>0.03</v>
      </c>
      <c r="M88" s="81">
        <v>7.25</v>
      </c>
    </row>
    <row r="89" spans="1:13">
      <c r="A89" s="80" t="s">
        <v>102</v>
      </c>
      <c r="B89" s="20" t="s">
        <v>103</v>
      </c>
      <c r="C89" s="21">
        <v>100</v>
      </c>
      <c r="D89" s="81">
        <v>1.4</v>
      </c>
      <c r="E89" s="81">
        <v>8.1999999999999993</v>
      </c>
      <c r="F89" s="81">
        <v>8</v>
      </c>
      <c r="G89" s="81">
        <v>110</v>
      </c>
      <c r="H89" s="81">
        <v>37.15</v>
      </c>
      <c r="I89" s="81">
        <v>20.16</v>
      </c>
      <c r="J89" s="81">
        <v>1.3</v>
      </c>
      <c r="K89" s="81">
        <v>0.02</v>
      </c>
      <c r="L89" s="81">
        <v>0.04</v>
      </c>
      <c r="M89" s="81">
        <v>9.07</v>
      </c>
    </row>
    <row r="90" spans="1:13">
      <c r="A90" s="80" t="s">
        <v>102</v>
      </c>
      <c r="B90" s="20" t="s">
        <v>103</v>
      </c>
      <c r="C90" s="21">
        <v>120</v>
      </c>
      <c r="D90" s="81">
        <v>1.68</v>
      </c>
      <c r="E90" s="81">
        <v>9.84</v>
      </c>
      <c r="F90" s="81">
        <v>9.6</v>
      </c>
      <c r="G90" s="81">
        <v>132</v>
      </c>
      <c r="H90" s="81">
        <v>44.58</v>
      </c>
      <c r="I90" s="81">
        <v>24.19</v>
      </c>
      <c r="J90" s="81">
        <v>1.56</v>
      </c>
      <c r="K90" s="81">
        <v>0.02</v>
      </c>
      <c r="L90" s="81">
        <v>0.05</v>
      </c>
      <c r="M90" s="81">
        <v>10.88</v>
      </c>
    </row>
    <row r="91" spans="1:13">
      <c r="A91" s="80" t="s">
        <v>568</v>
      </c>
      <c r="B91" s="20" t="s">
        <v>351</v>
      </c>
      <c r="C91" s="21">
        <v>60</v>
      </c>
      <c r="D91" s="81">
        <v>0.9</v>
      </c>
      <c r="E91" s="81">
        <v>2.7</v>
      </c>
      <c r="F91" s="81">
        <v>9.9</v>
      </c>
      <c r="G91" s="81">
        <v>64.8</v>
      </c>
      <c r="H91" s="81">
        <v>16.190000000000001</v>
      </c>
      <c r="I91" s="81">
        <v>9.49</v>
      </c>
      <c r="J91" s="81">
        <v>0.61</v>
      </c>
      <c r="K91" s="81">
        <v>0.02</v>
      </c>
      <c r="L91" s="81">
        <v>0.02</v>
      </c>
      <c r="M91" s="81">
        <v>1.99</v>
      </c>
    </row>
    <row r="92" spans="1:13">
      <c r="A92" s="80" t="s">
        <v>568</v>
      </c>
      <c r="B92" s="20" t="s">
        <v>351</v>
      </c>
      <c r="C92" s="21">
        <v>80</v>
      </c>
      <c r="D92" s="81">
        <v>1.2</v>
      </c>
      <c r="E92" s="81">
        <v>3.6</v>
      </c>
      <c r="F92" s="81">
        <v>13.2</v>
      </c>
      <c r="G92" s="81">
        <v>86</v>
      </c>
      <c r="H92" s="81">
        <v>21.58</v>
      </c>
      <c r="I92" s="81">
        <v>12.66</v>
      </c>
      <c r="J92" s="81">
        <v>0.81</v>
      </c>
      <c r="K92" s="81">
        <v>0.02</v>
      </c>
      <c r="L92" s="81">
        <v>0.02</v>
      </c>
      <c r="M92" s="81">
        <v>2.65</v>
      </c>
    </row>
    <row r="93" spans="1:13">
      <c r="A93" s="80" t="s">
        <v>568</v>
      </c>
      <c r="B93" s="20" t="s">
        <v>351</v>
      </c>
      <c r="C93" s="21">
        <v>100</v>
      </c>
      <c r="D93" s="81">
        <v>1.5</v>
      </c>
      <c r="E93" s="81">
        <v>4.5</v>
      </c>
      <c r="F93" s="81">
        <v>16.5</v>
      </c>
      <c r="G93" s="81">
        <v>108</v>
      </c>
      <c r="H93" s="81">
        <v>26.98</v>
      </c>
      <c r="I93" s="81">
        <v>15.82</v>
      </c>
      <c r="J93" s="81">
        <v>1.01</v>
      </c>
      <c r="K93" s="81">
        <v>0.03</v>
      </c>
      <c r="L93" s="81">
        <v>0.03</v>
      </c>
      <c r="M93" s="81">
        <v>3.31</v>
      </c>
    </row>
    <row r="94" spans="1:13">
      <c r="A94" s="80" t="s">
        <v>568</v>
      </c>
      <c r="B94" s="20" t="s">
        <v>351</v>
      </c>
      <c r="C94" s="21">
        <v>120</v>
      </c>
      <c r="D94" s="81">
        <v>1.8</v>
      </c>
      <c r="E94" s="81">
        <v>5.4</v>
      </c>
      <c r="F94" s="81">
        <v>19.8</v>
      </c>
      <c r="G94" s="81">
        <v>129.6</v>
      </c>
      <c r="H94" s="81">
        <v>32.380000000000003</v>
      </c>
      <c r="I94" s="81">
        <v>18.98</v>
      </c>
      <c r="J94" s="81">
        <v>1.21</v>
      </c>
      <c r="K94" s="81">
        <v>0.04</v>
      </c>
      <c r="L94" s="81">
        <v>0.04</v>
      </c>
      <c r="M94" s="81">
        <v>3.97</v>
      </c>
    </row>
    <row r="95" spans="1:13">
      <c r="A95" s="80" t="s">
        <v>85</v>
      </c>
      <c r="B95" s="20" t="s">
        <v>86</v>
      </c>
      <c r="C95" s="21">
        <v>60</v>
      </c>
      <c r="D95" s="81">
        <v>0.54</v>
      </c>
      <c r="E95" s="81">
        <v>3.06</v>
      </c>
      <c r="F95" s="81">
        <v>4.9800000000000004</v>
      </c>
      <c r="G95" s="81">
        <v>49.2</v>
      </c>
      <c r="H95" s="81">
        <v>12.5</v>
      </c>
      <c r="I95" s="81">
        <v>7.26</v>
      </c>
      <c r="J95" s="81">
        <v>0.72</v>
      </c>
      <c r="K95" s="81">
        <v>0.02</v>
      </c>
      <c r="L95" s="81">
        <v>0.02</v>
      </c>
      <c r="M95" s="81">
        <v>4.8</v>
      </c>
    </row>
    <row r="96" spans="1:13">
      <c r="A96" s="80" t="s">
        <v>85</v>
      </c>
      <c r="B96" s="20" t="s">
        <v>86</v>
      </c>
      <c r="C96" s="21">
        <v>80</v>
      </c>
      <c r="D96" s="81">
        <v>0.8</v>
      </c>
      <c r="E96" s="81">
        <v>4</v>
      </c>
      <c r="F96" s="81">
        <v>6.6</v>
      </c>
      <c r="G96" s="81">
        <v>64</v>
      </c>
      <c r="H96" s="81">
        <v>16.66</v>
      </c>
      <c r="I96" s="81">
        <v>9.68</v>
      </c>
      <c r="J96" s="81">
        <v>0.96</v>
      </c>
      <c r="K96" s="81">
        <v>0.02</v>
      </c>
      <c r="L96" s="81">
        <v>0.02</v>
      </c>
      <c r="M96" s="81">
        <v>6.4</v>
      </c>
    </row>
    <row r="97" spans="1:13">
      <c r="A97" s="80" t="s">
        <v>85</v>
      </c>
      <c r="B97" s="20" t="s">
        <v>86</v>
      </c>
      <c r="C97" s="21">
        <v>100</v>
      </c>
      <c r="D97" s="81">
        <v>0.9</v>
      </c>
      <c r="E97" s="81">
        <v>5.0999999999999996</v>
      </c>
      <c r="F97" s="81">
        <v>8.3000000000000007</v>
      </c>
      <c r="G97" s="81">
        <v>82</v>
      </c>
      <c r="H97" s="81">
        <v>20.83</v>
      </c>
      <c r="I97" s="81">
        <v>12.1</v>
      </c>
      <c r="J97" s="81">
        <v>1.2</v>
      </c>
      <c r="K97" s="81">
        <v>0.03</v>
      </c>
      <c r="L97" s="81">
        <v>0.03</v>
      </c>
      <c r="M97" s="81">
        <v>8</v>
      </c>
    </row>
    <row r="98" spans="1:13">
      <c r="A98" s="80" t="s">
        <v>85</v>
      </c>
      <c r="B98" s="20" t="s">
        <v>86</v>
      </c>
      <c r="C98" s="21">
        <v>120</v>
      </c>
      <c r="D98" s="81">
        <v>1.08</v>
      </c>
      <c r="E98" s="81">
        <v>6.12</v>
      </c>
      <c r="F98" s="81">
        <v>9.9600000000000009</v>
      </c>
      <c r="G98" s="81">
        <v>98.4</v>
      </c>
      <c r="H98" s="81">
        <v>25</v>
      </c>
      <c r="I98" s="81">
        <v>14.52</v>
      </c>
      <c r="J98" s="81">
        <v>1.44</v>
      </c>
      <c r="K98" s="81">
        <v>0.04</v>
      </c>
      <c r="L98" s="81">
        <v>0.04</v>
      </c>
      <c r="M98" s="81">
        <v>9.6</v>
      </c>
    </row>
    <row r="99" spans="1:13">
      <c r="A99" s="80" t="s">
        <v>569</v>
      </c>
      <c r="B99" s="20" t="s">
        <v>570</v>
      </c>
      <c r="C99" s="21">
        <v>60</v>
      </c>
      <c r="D99" s="81">
        <v>1.02</v>
      </c>
      <c r="E99" s="81">
        <v>7.0000000000000007E-2</v>
      </c>
      <c r="F99" s="81">
        <v>5.7</v>
      </c>
      <c r="G99" s="81">
        <v>27</v>
      </c>
      <c r="H99" s="81">
        <v>24</v>
      </c>
      <c r="I99" s="81">
        <v>14.12</v>
      </c>
      <c r="J99" s="81">
        <v>0.89</v>
      </c>
      <c r="K99" s="81">
        <v>0.01</v>
      </c>
      <c r="L99" s="81">
        <v>0.02</v>
      </c>
      <c r="M99" s="81">
        <v>2.92</v>
      </c>
    </row>
    <row r="100" spans="1:13">
      <c r="A100" s="80" t="s">
        <v>569</v>
      </c>
      <c r="B100" s="20" t="s">
        <v>570</v>
      </c>
      <c r="C100" s="21">
        <v>80</v>
      </c>
      <c r="D100" s="81">
        <v>1.7</v>
      </c>
      <c r="E100" s="81">
        <v>0.11</v>
      </c>
      <c r="F100" s="81">
        <v>9.5</v>
      </c>
      <c r="G100" s="81">
        <v>45</v>
      </c>
      <c r="H100" s="81">
        <v>40</v>
      </c>
      <c r="I100" s="81">
        <v>23.53</v>
      </c>
      <c r="J100" s="81">
        <v>1.48</v>
      </c>
      <c r="K100" s="81">
        <v>0.02</v>
      </c>
      <c r="L100" s="81">
        <v>0.04</v>
      </c>
      <c r="M100" s="81">
        <v>4.87</v>
      </c>
    </row>
    <row r="101" spans="1:13">
      <c r="A101" s="80" t="s">
        <v>569</v>
      </c>
      <c r="B101" s="20" t="s">
        <v>570</v>
      </c>
      <c r="C101" s="21">
        <v>100</v>
      </c>
      <c r="D101" s="81">
        <v>2.2000000000000002</v>
      </c>
      <c r="E101" s="81">
        <v>0.14000000000000001</v>
      </c>
      <c r="F101" s="81">
        <v>12</v>
      </c>
      <c r="G101" s="81">
        <v>56</v>
      </c>
      <c r="H101" s="81">
        <v>50</v>
      </c>
      <c r="I101" s="81">
        <v>29.42</v>
      </c>
      <c r="J101" s="81">
        <v>1.85</v>
      </c>
      <c r="K101" s="81">
        <v>0.02</v>
      </c>
      <c r="L101" s="81">
        <v>0.05</v>
      </c>
      <c r="M101" s="81">
        <v>6.09</v>
      </c>
    </row>
    <row r="102" spans="1:13">
      <c r="A102" s="80" t="s">
        <v>569</v>
      </c>
      <c r="B102" s="20" t="s">
        <v>570</v>
      </c>
      <c r="C102" s="21">
        <v>120</v>
      </c>
      <c r="D102" s="81">
        <v>2.64</v>
      </c>
      <c r="E102" s="81">
        <v>0.17</v>
      </c>
      <c r="F102" s="81">
        <v>14.4</v>
      </c>
      <c r="G102" s="81">
        <v>67.2</v>
      </c>
      <c r="H102" s="81">
        <v>60</v>
      </c>
      <c r="I102" s="81">
        <v>35.299999999999997</v>
      </c>
      <c r="J102" s="81">
        <v>2.2200000000000002</v>
      </c>
      <c r="K102" s="81">
        <v>0.02</v>
      </c>
      <c r="L102" s="81">
        <v>0.06</v>
      </c>
      <c r="M102" s="81">
        <v>7.31</v>
      </c>
    </row>
    <row r="103" spans="1:13">
      <c r="A103" s="80" t="s">
        <v>571</v>
      </c>
      <c r="B103" s="20" t="s">
        <v>356</v>
      </c>
      <c r="C103" s="21">
        <v>60</v>
      </c>
      <c r="D103" s="81">
        <v>0.6</v>
      </c>
      <c r="E103" s="81">
        <v>2.7</v>
      </c>
      <c r="F103" s="81">
        <v>3.96</v>
      </c>
      <c r="G103" s="81">
        <v>42.6</v>
      </c>
      <c r="H103" s="81">
        <v>16.489999999999998</v>
      </c>
      <c r="I103" s="81">
        <v>8.81</v>
      </c>
      <c r="J103" s="81">
        <v>0.71</v>
      </c>
      <c r="K103" s="81">
        <v>0.01</v>
      </c>
      <c r="L103" s="81">
        <v>0.02</v>
      </c>
      <c r="M103" s="81">
        <v>2.56</v>
      </c>
    </row>
    <row r="104" spans="1:13">
      <c r="A104" s="80" t="s">
        <v>571</v>
      </c>
      <c r="B104" s="20" t="s">
        <v>356</v>
      </c>
      <c r="C104" s="21">
        <v>80</v>
      </c>
      <c r="D104" s="81">
        <v>0.8</v>
      </c>
      <c r="E104" s="81">
        <v>3.6</v>
      </c>
      <c r="F104" s="81">
        <v>5.28</v>
      </c>
      <c r="G104" s="81">
        <v>56.8</v>
      </c>
      <c r="H104" s="81">
        <v>21.98</v>
      </c>
      <c r="I104" s="81">
        <v>11.74</v>
      </c>
      <c r="J104" s="81">
        <v>0.94</v>
      </c>
      <c r="K104" s="81">
        <v>0.02</v>
      </c>
      <c r="L104" s="81">
        <v>0.02</v>
      </c>
      <c r="M104" s="81">
        <v>3.41</v>
      </c>
    </row>
    <row r="105" spans="1:13">
      <c r="A105" s="80" t="s">
        <v>571</v>
      </c>
      <c r="B105" s="20" t="s">
        <v>356</v>
      </c>
      <c r="C105" s="21">
        <v>100</v>
      </c>
      <c r="D105" s="81">
        <v>1</v>
      </c>
      <c r="E105" s="81">
        <v>4.5</v>
      </c>
      <c r="F105" s="81">
        <v>6.6</v>
      </c>
      <c r="G105" s="81">
        <v>71</v>
      </c>
      <c r="H105" s="81">
        <v>27.48</v>
      </c>
      <c r="I105" s="81">
        <v>14.68</v>
      </c>
      <c r="J105" s="81">
        <v>1.18</v>
      </c>
      <c r="K105" s="81">
        <v>0.02</v>
      </c>
      <c r="L105" s="81">
        <v>0.03</v>
      </c>
      <c r="M105" s="81">
        <v>4.26</v>
      </c>
    </row>
    <row r="106" spans="1:13">
      <c r="A106" s="80" t="s">
        <v>571</v>
      </c>
      <c r="B106" s="20" t="s">
        <v>356</v>
      </c>
      <c r="C106" s="21">
        <v>120</v>
      </c>
      <c r="D106" s="81">
        <v>1.2</v>
      </c>
      <c r="E106" s="81">
        <v>5.4</v>
      </c>
      <c r="F106" s="81">
        <v>7.92</v>
      </c>
      <c r="G106" s="81">
        <v>85.2</v>
      </c>
      <c r="H106" s="81">
        <v>32.979999999999997</v>
      </c>
      <c r="I106" s="81">
        <v>17.62</v>
      </c>
      <c r="J106" s="81">
        <v>1.42</v>
      </c>
      <c r="K106" s="81">
        <v>0.02</v>
      </c>
      <c r="L106" s="81">
        <v>0.04</v>
      </c>
      <c r="M106" s="81">
        <v>5.1100000000000003</v>
      </c>
    </row>
    <row r="107" spans="1:13">
      <c r="A107" s="80" t="s">
        <v>572</v>
      </c>
      <c r="B107" s="20" t="s">
        <v>358</v>
      </c>
      <c r="C107" s="21" t="s">
        <v>359</v>
      </c>
      <c r="D107" s="23">
        <v>1.4</v>
      </c>
      <c r="E107" s="23">
        <v>4.7</v>
      </c>
      <c r="F107" s="23">
        <v>6.8</v>
      </c>
      <c r="G107" s="23">
        <v>75</v>
      </c>
      <c r="H107" s="23">
        <v>26.19</v>
      </c>
      <c r="I107" s="23">
        <v>15.37</v>
      </c>
      <c r="J107" s="23">
        <v>0.56999999999999995</v>
      </c>
      <c r="K107" s="23">
        <v>0.04</v>
      </c>
      <c r="L107" s="23">
        <v>0.04</v>
      </c>
      <c r="M107" s="23">
        <v>9.67</v>
      </c>
    </row>
    <row r="108" spans="1:13">
      <c r="A108" s="80" t="s">
        <v>572</v>
      </c>
      <c r="B108" s="20" t="s">
        <v>358</v>
      </c>
      <c r="C108" s="21" t="s">
        <v>128</v>
      </c>
      <c r="D108" s="81">
        <v>1.75</v>
      </c>
      <c r="E108" s="81">
        <v>5.85</v>
      </c>
      <c r="F108" s="81">
        <v>8.4499999999999993</v>
      </c>
      <c r="G108" s="81">
        <v>93.5</v>
      </c>
      <c r="H108" s="81">
        <v>32.56</v>
      </c>
      <c r="I108" s="81">
        <v>19.11</v>
      </c>
      <c r="J108" s="81">
        <v>0.71</v>
      </c>
      <c r="K108" s="81">
        <v>0.05</v>
      </c>
      <c r="L108" s="81">
        <v>0.05</v>
      </c>
      <c r="M108" s="81">
        <v>12.02</v>
      </c>
    </row>
    <row r="109" spans="1:13">
      <c r="A109" s="80" t="s">
        <v>572</v>
      </c>
      <c r="B109" s="20" t="s">
        <v>358</v>
      </c>
      <c r="C109" s="21" t="s">
        <v>121</v>
      </c>
      <c r="D109" s="81">
        <v>2.1</v>
      </c>
      <c r="E109" s="81">
        <v>7</v>
      </c>
      <c r="F109" s="81">
        <v>10.1</v>
      </c>
      <c r="G109" s="81">
        <v>112</v>
      </c>
      <c r="H109" s="81">
        <v>38.92</v>
      </c>
      <c r="I109" s="81">
        <v>22.84</v>
      </c>
      <c r="J109" s="81">
        <v>0.85</v>
      </c>
      <c r="K109" s="81">
        <v>0.06</v>
      </c>
      <c r="L109" s="81">
        <v>0.06</v>
      </c>
      <c r="M109" s="81">
        <v>14.37</v>
      </c>
    </row>
    <row r="110" spans="1:13">
      <c r="A110" s="80" t="s">
        <v>156</v>
      </c>
      <c r="B110" s="20" t="s">
        <v>157</v>
      </c>
      <c r="C110" s="21" t="s">
        <v>359</v>
      </c>
      <c r="D110" s="81">
        <v>1.5</v>
      </c>
      <c r="E110" s="81">
        <v>4.5</v>
      </c>
      <c r="F110" s="81">
        <v>5.7</v>
      </c>
      <c r="G110" s="81">
        <v>71</v>
      </c>
      <c r="H110" s="81">
        <v>25.83</v>
      </c>
      <c r="I110" s="81">
        <v>13.46</v>
      </c>
      <c r="J110" s="81">
        <v>0.51</v>
      </c>
      <c r="K110" s="81">
        <v>0.02</v>
      </c>
      <c r="L110" s="81">
        <v>0.03</v>
      </c>
      <c r="M110" s="81">
        <v>6</v>
      </c>
    </row>
    <row r="111" spans="1:13">
      <c r="A111" s="80" t="s">
        <v>156</v>
      </c>
      <c r="B111" s="20" t="s">
        <v>157</v>
      </c>
      <c r="C111" s="21" t="s">
        <v>128</v>
      </c>
      <c r="D111" s="81">
        <v>1.85</v>
      </c>
      <c r="E111" s="81">
        <v>5.65</v>
      </c>
      <c r="F111" s="81">
        <v>7.1</v>
      </c>
      <c r="G111" s="81">
        <v>88.5</v>
      </c>
      <c r="H111" s="81">
        <v>32.299999999999997</v>
      </c>
      <c r="I111" s="81">
        <v>16.82</v>
      </c>
      <c r="J111" s="81">
        <v>0.64</v>
      </c>
      <c r="K111" s="81">
        <v>0.03</v>
      </c>
      <c r="L111" s="81">
        <v>0.04</v>
      </c>
      <c r="M111" s="81">
        <v>7.5</v>
      </c>
    </row>
    <row r="112" spans="1:13">
      <c r="A112" s="80" t="s">
        <v>156</v>
      </c>
      <c r="B112" s="20" t="s">
        <v>157</v>
      </c>
      <c r="C112" s="21" t="s">
        <v>121</v>
      </c>
      <c r="D112" s="81">
        <v>2.2000000000000002</v>
      </c>
      <c r="E112" s="81">
        <v>6.8</v>
      </c>
      <c r="F112" s="81">
        <v>8.5</v>
      </c>
      <c r="G112" s="81">
        <v>106</v>
      </c>
      <c r="H112" s="81">
        <v>38.76</v>
      </c>
      <c r="I112" s="81">
        <v>20.18</v>
      </c>
      <c r="J112" s="81">
        <v>0.77</v>
      </c>
      <c r="K112" s="81">
        <v>0.04</v>
      </c>
      <c r="L112" s="81">
        <v>0.04</v>
      </c>
      <c r="M112" s="81">
        <v>9</v>
      </c>
    </row>
    <row r="113" spans="1:13">
      <c r="A113" s="80" t="s">
        <v>133</v>
      </c>
      <c r="B113" s="20" t="s">
        <v>134</v>
      </c>
      <c r="C113" s="21" t="s">
        <v>359</v>
      </c>
      <c r="D113" s="81">
        <v>1.9</v>
      </c>
      <c r="E113" s="81">
        <v>6.6</v>
      </c>
      <c r="F113" s="81">
        <v>10.9</v>
      </c>
      <c r="G113" s="81">
        <v>110</v>
      </c>
      <c r="H113" s="81">
        <v>40.49</v>
      </c>
      <c r="I113" s="81">
        <v>20.149999999999999</v>
      </c>
      <c r="J113" s="81">
        <v>0.91</v>
      </c>
      <c r="K113" s="81">
        <v>0.04</v>
      </c>
      <c r="L113" s="81">
        <v>0.06</v>
      </c>
      <c r="M113" s="81">
        <v>6.55</v>
      </c>
    </row>
    <row r="114" spans="1:13">
      <c r="A114" s="80" t="s">
        <v>133</v>
      </c>
      <c r="B114" s="20" t="s">
        <v>134</v>
      </c>
      <c r="C114" s="21" t="s">
        <v>128</v>
      </c>
      <c r="D114" s="81">
        <v>2.35</v>
      </c>
      <c r="E114" s="81">
        <v>8.25</v>
      </c>
      <c r="F114" s="81">
        <v>13.6</v>
      </c>
      <c r="G114" s="81">
        <v>137.5</v>
      </c>
      <c r="H114" s="81">
        <v>50.6</v>
      </c>
      <c r="I114" s="81">
        <v>25.18</v>
      </c>
      <c r="J114" s="81">
        <v>1.1399999999999999</v>
      </c>
      <c r="K114" s="81">
        <v>0.05</v>
      </c>
      <c r="L114" s="81">
        <v>0.08</v>
      </c>
      <c r="M114" s="81">
        <v>8.19</v>
      </c>
    </row>
    <row r="115" spans="1:13">
      <c r="A115" s="80" t="s">
        <v>133</v>
      </c>
      <c r="B115" s="20" t="s">
        <v>134</v>
      </c>
      <c r="C115" s="21" t="s">
        <v>121</v>
      </c>
      <c r="D115" s="81">
        <v>2.8</v>
      </c>
      <c r="E115" s="81">
        <v>9.9</v>
      </c>
      <c r="F115" s="81">
        <v>16.3</v>
      </c>
      <c r="G115" s="81">
        <v>165</v>
      </c>
      <c r="H115" s="81">
        <v>60.71</v>
      </c>
      <c r="I115" s="81">
        <v>30.21</v>
      </c>
      <c r="J115" s="81">
        <v>1.37</v>
      </c>
      <c r="K115" s="81">
        <v>0.06</v>
      </c>
      <c r="L115" s="81">
        <v>0.09</v>
      </c>
      <c r="M115" s="81">
        <v>9.82</v>
      </c>
    </row>
    <row r="116" spans="1:13">
      <c r="A116" s="80" t="s">
        <v>164</v>
      </c>
      <c r="B116" s="20" t="s">
        <v>165</v>
      </c>
      <c r="C116" s="21" t="s">
        <v>359</v>
      </c>
      <c r="D116" s="81">
        <v>1.6</v>
      </c>
      <c r="E116" s="81">
        <v>4.0999999999999996</v>
      </c>
      <c r="F116" s="81">
        <v>11.87</v>
      </c>
      <c r="G116" s="81">
        <v>91</v>
      </c>
      <c r="H116" s="81">
        <v>25.05</v>
      </c>
      <c r="I116" s="81">
        <v>21.1</v>
      </c>
      <c r="J116" s="81">
        <v>1.05</v>
      </c>
      <c r="K116" s="81">
        <v>0.04</v>
      </c>
      <c r="L116" s="81">
        <v>0.04</v>
      </c>
      <c r="M116" s="81">
        <v>5.56</v>
      </c>
    </row>
    <row r="117" spans="1:13">
      <c r="A117" s="80" t="s">
        <v>164</v>
      </c>
      <c r="B117" s="20" t="s">
        <v>165</v>
      </c>
      <c r="C117" s="21" t="s">
        <v>128</v>
      </c>
      <c r="D117" s="81">
        <v>2</v>
      </c>
      <c r="E117" s="81">
        <v>5.15</v>
      </c>
      <c r="F117" s="81">
        <v>14.84</v>
      </c>
      <c r="G117" s="81">
        <v>113.5</v>
      </c>
      <c r="H117" s="81">
        <v>31.31</v>
      </c>
      <c r="I117" s="81">
        <v>26.37</v>
      </c>
      <c r="J117" s="81">
        <v>1.32</v>
      </c>
      <c r="K117" s="81">
        <v>0.05</v>
      </c>
      <c r="L117" s="81">
        <v>0.05</v>
      </c>
      <c r="M117" s="81">
        <v>6.95</v>
      </c>
    </row>
    <row r="118" spans="1:13">
      <c r="A118" s="80" t="s">
        <v>164</v>
      </c>
      <c r="B118" s="20" t="s">
        <v>165</v>
      </c>
      <c r="C118" s="21" t="s">
        <v>121</v>
      </c>
      <c r="D118" s="81">
        <v>2.4</v>
      </c>
      <c r="E118" s="81">
        <v>6.2</v>
      </c>
      <c r="F118" s="81">
        <v>17.8</v>
      </c>
      <c r="G118" s="81">
        <v>136</v>
      </c>
      <c r="H118" s="81">
        <v>37.56</v>
      </c>
      <c r="I118" s="81">
        <v>31.64</v>
      </c>
      <c r="J118" s="81">
        <v>1.58</v>
      </c>
      <c r="K118" s="81">
        <v>0.06</v>
      </c>
      <c r="L118" s="81">
        <v>0.06</v>
      </c>
      <c r="M118" s="81">
        <v>8.34</v>
      </c>
    </row>
    <row r="119" spans="1:13">
      <c r="A119" s="80" t="s">
        <v>119</v>
      </c>
      <c r="B119" s="20" t="s">
        <v>120</v>
      </c>
      <c r="C119" s="21" t="s">
        <v>359</v>
      </c>
      <c r="D119" s="81">
        <v>1.7</v>
      </c>
      <c r="E119" s="81">
        <v>4.2</v>
      </c>
      <c r="F119" s="81">
        <v>12.3</v>
      </c>
      <c r="G119" s="81">
        <v>96</v>
      </c>
      <c r="H119" s="81">
        <v>12.47</v>
      </c>
      <c r="I119" s="81">
        <v>18</v>
      </c>
      <c r="J119" s="81">
        <v>0.68</v>
      </c>
      <c r="K119" s="81">
        <v>0.06</v>
      </c>
      <c r="L119" s="81">
        <v>0.05</v>
      </c>
      <c r="M119" s="81">
        <v>5.36</v>
      </c>
    </row>
    <row r="120" spans="1:13">
      <c r="A120" s="80" t="s">
        <v>119</v>
      </c>
      <c r="B120" s="20" t="s">
        <v>120</v>
      </c>
      <c r="C120" s="21" t="s">
        <v>128</v>
      </c>
      <c r="D120" s="81">
        <v>2.15</v>
      </c>
      <c r="E120" s="81">
        <v>5.3</v>
      </c>
      <c r="F120" s="81">
        <v>15.4</v>
      </c>
      <c r="G120" s="81">
        <v>120</v>
      </c>
      <c r="H120" s="81">
        <v>15.59</v>
      </c>
      <c r="I120" s="81">
        <v>22.5</v>
      </c>
      <c r="J120" s="81">
        <v>0.85</v>
      </c>
      <c r="K120" s="81">
        <v>0.08</v>
      </c>
      <c r="L120" s="81">
        <v>0.06</v>
      </c>
      <c r="M120" s="81">
        <v>6.7</v>
      </c>
    </row>
    <row r="121" spans="1:13">
      <c r="A121" s="80" t="s">
        <v>119</v>
      </c>
      <c r="B121" s="20" t="s">
        <v>120</v>
      </c>
      <c r="C121" s="21" t="s">
        <v>121</v>
      </c>
      <c r="D121" s="81">
        <v>2.6</v>
      </c>
      <c r="E121" s="81">
        <v>6.4</v>
      </c>
      <c r="F121" s="81">
        <v>18.5</v>
      </c>
      <c r="G121" s="81">
        <v>144</v>
      </c>
      <c r="H121" s="81">
        <v>18.7</v>
      </c>
      <c r="I121" s="81">
        <v>27</v>
      </c>
      <c r="J121" s="81">
        <v>1.02</v>
      </c>
      <c r="K121" s="81">
        <v>0.09</v>
      </c>
      <c r="L121" s="81">
        <v>7.0000000000000007E-2</v>
      </c>
      <c r="M121" s="81">
        <v>8.0399999999999991</v>
      </c>
    </row>
    <row r="122" spans="1:13">
      <c r="A122" s="80" t="s">
        <v>160</v>
      </c>
      <c r="B122" s="20" t="s">
        <v>161</v>
      </c>
      <c r="C122" s="21" t="s">
        <v>359</v>
      </c>
      <c r="D122" s="81">
        <v>1.7</v>
      </c>
      <c r="E122" s="81">
        <v>4.2</v>
      </c>
      <c r="F122" s="81">
        <v>10.9</v>
      </c>
      <c r="G122" s="81">
        <v>90</v>
      </c>
      <c r="H122" s="81">
        <v>18.98</v>
      </c>
      <c r="I122" s="81">
        <v>19.32</v>
      </c>
      <c r="J122" s="81">
        <v>0.73</v>
      </c>
      <c r="K122" s="81">
        <v>0.06</v>
      </c>
      <c r="L122" s="81">
        <v>0.05</v>
      </c>
      <c r="M122" s="81">
        <v>8.4</v>
      </c>
    </row>
    <row r="123" spans="1:13">
      <c r="A123" s="80" t="s">
        <v>160</v>
      </c>
      <c r="B123" s="20" t="s">
        <v>161</v>
      </c>
      <c r="C123" s="21" t="s">
        <v>128</v>
      </c>
      <c r="D123" s="81">
        <v>2.15</v>
      </c>
      <c r="E123" s="81">
        <v>5.25</v>
      </c>
      <c r="F123" s="81">
        <v>13.65</v>
      </c>
      <c r="G123" s="81">
        <v>112</v>
      </c>
      <c r="H123" s="81">
        <v>23.72</v>
      </c>
      <c r="I123" s="81">
        <v>24.15</v>
      </c>
      <c r="J123" s="81">
        <v>0.91</v>
      </c>
      <c r="K123" s="81">
        <v>0.08</v>
      </c>
      <c r="L123" s="81">
        <v>0.06</v>
      </c>
      <c r="M123" s="81">
        <v>10.5</v>
      </c>
    </row>
    <row r="124" spans="1:13">
      <c r="A124" s="80" t="s">
        <v>160</v>
      </c>
      <c r="B124" s="20" t="s">
        <v>161</v>
      </c>
      <c r="C124" s="21" t="s">
        <v>121</v>
      </c>
      <c r="D124" s="81">
        <v>2.6</v>
      </c>
      <c r="E124" s="81">
        <v>6.3</v>
      </c>
      <c r="F124" s="81">
        <v>16.399999999999999</v>
      </c>
      <c r="G124" s="81">
        <v>134</v>
      </c>
      <c r="H124" s="81">
        <v>28.46</v>
      </c>
      <c r="I124" s="81">
        <v>28.97</v>
      </c>
      <c r="J124" s="81">
        <v>1.0900000000000001</v>
      </c>
      <c r="K124" s="81">
        <v>0.1</v>
      </c>
      <c r="L124" s="81">
        <v>7.0000000000000007E-2</v>
      </c>
      <c r="M124" s="81">
        <v>12.6</v>
      </c>
    </row>
    <row r="125" spans="1:13">
      <c r="A125" s="80" t="s">
        <v>146</v>
      </c>
      <c r="B125" s="20" t="s">
        <v>147</v>
      </c>
      <c r="C125" s="21">
        <v>200</v>
      </c>
      <c r="D125" s="81">
        <v>3.9</v>
      </c>
      <c r="E125" s="81">
        <v>7.6</v>
      </c>
      <c r="F125" s="81">
        <v>14.8</v>
      </c>
      <c r="G125" s="81">
        <v>145</v>
      </c>
      <c r="H125" s="81">
        <v>12.89</v>
      </c>
      <c r="I125" s="81">
        <v>21.72</v>
      </c>
      <c r="J125" s="81">
        <v>0.83</v>
      </c>
      <c r="K125" s="81">
        <v>0.09</v>
      </c>
      <c r="L125" s="81">
        <v>0.06</v>
      </c>
      <c r="M125" s="81">
        <v>7.72</v>
      </c>
    </row>
    <row r="126" spans="1:13">
      <c r="A126" s="80" t="s">
        <v>146</v>
      </c>
      <c r="B126" s="20" t="s">
        <v>147</v>
      </c>
      <c r="C126" s="21">
        <v>250</v>
      </c>
      <c r="D126" s="81">
        <v>4.8499999999999996</v>
      </c>
      <c r="E126" s="81">
        <v>9.5</v>
      </c>
      <c r="F126" s="81">
        <v>18.55</v>
      </c>
      <c r="G126" s="81">
        <v>181</v>
      </c>
      <c r="H126" s="81">
        <v>16.11</v>
      </c>
      <c r="I126" s="81">
        <v>27.14</v>
      </c>
      <c r="J126" s="81">
        <v>1.04</v>
      </c>
      <c r="K126" s="81">
        <v>0.11</v>
      </c>
      <c r="L126" s="81">
        <v>0.08</v>
      </c>
      <c r="M126" s="81">
        <v>9.65</v>
      </c>
    </row>
    <row r="127" spans="1:13">
      <c r="A127" s="80" t="s">
        <v>146</v>
      </c>
      <c r="B127" s="20" t="s">
        <v>147</v>
      </c>
      <c r="C127" s="21">
        <v>300</v>
      </c>
      <c r="D127" s="81">
        <v>5.8</v>
      </c>
      <c r="E127" s="81">
        <v>11.4</v>
      </c>
      <c r="F127" s="81">
        <v>22.3</v>
      </c>
      <c r="G127" s="81">
        <v>217</v>
      </c>
      <c r="H127" s="81">
        <v>19.32</v>
      </c>
      <c r="I127" s="81">
        <v>32.56</v>
      </c>
      <c r="J127" s="81">
        <v>1.24</v>
      </c>
      <c r="K127" s="81">
        <v>0.13</v>
      </c>
      <c r="L127" s="81">
        <v>0.09</v>
      </c>
      <c r="M127" s="81">
        <v>11.57</v>
      </c>
    </row>
    <row r="128" spans="1:13">
      <c r="A128" s="80" t="s">
        <v>573</v>
      </c>
      <c r="B128" s="20" t="s">
        <v>370</v>
      </c>
      <c r="C128" s="21">
        <v>200</v>
      </c>
      <c r="D128" s="81">
        <v>2.1</v>
      </c>
      <c r="E128" s="81">
        <v>2</v>
      </c>
      <c r="F128" s="81">
        <v>15</v>
      </c>
      <c r="G128" s="81">
        <v>89</v>
      </c>
      <c r="H128" s="81">
        <v>10.96</v>
      </c>
      <c r="I128" s="81">
        <v>16.739999999999998</v>
      </c>
      <c r="J128" s="81">
        <v>0.69</v>
      </c>
      <c r="K128" s="81">
        <v>7.0000000000000007E-2</v>
      </c>
      <c r="L128" s="81">
        <v>0.04</v>
      </c>
      <c r="M128" s="81">
        <v>5.28</v>
      </c>
    </row>
    <row r="129" spans="1:13">
      <c r="A129" s="80" t="s">
        <v>573</v>
      </c>
      <c r="B129" s="20" t="s">
        <v>370</v>
      </c>
      <c r="C129" s="21">
        <v>250</v>
      </c>
      <c r="D129" s="81">
        <v>2.65</v>
      </c>
      <c r="E129" s="81">
        <v>2.5</v>
      </c>
      <c r="F129" s="81">
        <v>18.8</v>
      </c>
      <c r="G129" s="81">
        <v>111.5</v>
      </c>
      <c r="H129" s="81">
        <v>13.7</v>
      </c>
      <c r="I129" s="81">
        <v>20.92</v>
      </c>
      <c r="J129" s="81">
        <v>0.87</v>
      </c>
      <c r="K129" s="81">
        <v>0.09</v>
      </c>
      <c r="L129" s="81">
        <v>0.05</v>
      </c>
      <c r="M129" s="81">
        <v>6.6</v>
      </c>
    </row>
    <row r="130" spans="1:13">
      <c r="A130" s="80" t="s">
        <v>573</v>
      </c>
      <c r="B130" s="20" t="s">
        <v>370</v>
      </c>
      <c r="C130" s="21">
        <v>300</v>
      </c>
      <c r="D130" s="81">
        <v>3.2</v>
      </c>
      <c r="E130" s="81">
        <v>3</v>
      </c>
      <c r="F130" s="81">
        <v>22.6</v>
      </c>
      <c r="G130" s="81">
        <v>134</v>
      </c>
      <c r="H130" s="81">
        <v>16.440000000000001</v>
      </c>
      <c r="I130" s="81">
        <v>25.1</v>
      </c>
      <c r="J130" s="81">
        <v>1.04</v>
      </c>
      <c r="K130" s="81">
        <v>0.1</v>
      </c>
      <c r="L130" s="81">
        <v>0.06</v>
      </c>
      <c r="M130" s="81">
        <v>7.92</v>
      </c>
    </row>
    <row r="131" spans="1:13">
      <c r="A131" s="80" t="s">
        <v>574</v>
      </c>
      <c r="B131" s="20" t="s">
        <v>225</v>
      </c>
      <c r="C131" s="21" t="s">
        <v>374</v>
      </c>
      <c r="D131" s="81">
        <v>6.4</v>
      </c>
      <c r="E131" s="81">
        <v>3.5</v>
      </c>
      <c r="F131" s="81">
        <v>25.5</v>
      </c>
      <c r="G131" s="81">
        <v>161</v>
      </c>
      <c r="H131" s="81">
        <v>24.36</v>
      </c>
      <c r="I131" s="81">
        <v>29.64</v>
      </c>
      <c r="J131" s="81">
        <v>1.72</v>
      </c>
      <c r="K131" s="81">
        <v>0.11</v>
      </c>
      <c r="L131" s="81">
        <v>0.04</v>
      </c>
      <c r="M131" s="81">
        <v>3.46</v>
      </c>
    </row>
    <row r="132" spans="1:13">
      <c r="A132" s="80" t="s">
        <v>574</v>
      </c>
      <c r="B132" s="20" t="s">
        <v>225</v>
      </c>
      <c r="C132" s="21" t="s">
        <v>575</v>
      </c>
      <c r="D132" s="81">
        <v>8</v>
      </c>
      <c r="E132" s="81">
        <v>4.4000000000000004</v>
      </c>
      <c r="F132" s="81">
        <v>31.85</v>
      </c>
      <c r="G132" s="81">
        <v>201.5</v>
      </c>
      <c r="H132" s="81">
        <v>30.45</v>
      </c>
      <c r="I132" s="81">
        <v>37.049999999999997</v>
      </c>
      <c r="J132" s="81">
        <v>2.15</v>
      </c>
      <c r="K132" s="81">
        <v>0.14000000000000001</v>
      </c>
      <c r="L132" s="81">
        <v>0.05</v>
      </c>
      <c r="M132" s="81">
        <v>4.33</v>
      </c>
    </row>
    <row r="133" spans="1:13">
      <c r="A133" s="80" t="s">
        <v>574</v>
      </c>
      <c r="B133" s="20" t="s">
        <v>225</v>
      </c>
      <c r="C133" s="21" t="s">
        <v>576</v>
      </c>
      <c r="D133" s="81">
        <v>9.6</v>
      </c>
      <c r="E133" s="81">
        <v>5.3</v>
      </c>
      <c r="F133" s="81">
        <v>38.200000000000003</v>
      </c>
      <c r="G133" s="81">
        <v>242</v>
      </c>
      <c r="H133" s="81">
        <v>36.54</v>
      </c>
      <c r="I133" s="81">
        <v>44.46</v>
      </c>
      <c r="J133" s="81">
        <v>2.58</v>
      </c>
      <c r="K133" s="81">
        <v>0.17</v>
      </c>
      <c r="L133" s="81">
        <v>0.06</v>
      </c>
      <c r="M133" s="81">
        <v>5.19</v>
      </c>
    </row>
    <row r="134" spans="1:13">
      <c r="A134" s="80" t="s">
        <v>126</v>
      </c>
      <c r="B134" s="20" t="s">
        <v>127</v>
      </c>
      <c r="C134" s="21" t="s">
        <v>359</v>
      </c>
      <c r="D134" s="81">
        <v>1.7</v>
      </c>
      <c r="E134" s="81">
        <v>4.5</v>
      </c>
      <c r="F134" s="81">
        <v>10</v>
      </c>
      <c r="G134" s="81">
        <v>88</v>
      </c>
      <c r="H134" s="81">
        <v>15.98</v>
      </c>
      <c r="I134" s="81">
        <v>10.97</v>
      </c>
      <c r="J134" s="81">
        <v>0.39</v>
      </c>
      <c r="K134" s="81">
        <v>0.03</v>
      </c>
      <c r="L134" s="81">
        <v>0.02</v>
      </c>
      <c r="M134" s="81">
        <v>6.4</v>
      </c>
    </row>
    <row r="135" spans="1:13">
      <c r="A135" s="80" t="s">
        <v>126</v>
      </c>
      <c r="B135" s="20" t="s">
        <v>127</v>
      </c>
      <c r="C135" s="21" t="s">
        <v>128</v>
      </c>
      <c r="D135" s="81">
        <v>2.15</v>
      </c>
      <c r="E135" s="81">
        <v>5.65</v>
      </c>
      <c r="F135" s="81">
        <v>12.5</v>
      </c>
      <c r="G135" s="81">
        <v>110</v>
      </c>
      <c r="H135" s="81">
        <v>19.98</v>
      </c>
      <c r="I135" s="81">
        <v>13.72</v>
      </c>
      <c r="J135" s="81">
        <v>0.49</v>
      </c>
      <c r="K135" s="81">
        <v>0.04</v>
      </c>
      <c r="L135" s="81">
        <v>0.03</v>
      </c>
      <c r="M135" s="81">
        <v>8</v>
      </c>
    </row>
    <row r="136" spans="1:13">
      <c r="A136" s="80" t="s">
        <v>126</v>
      </c>
      <c r="B136" s="20" t="s">
        <v>127</v>
      </c>
      <c r="C136" s="21" t="s">
        <v>121</v>
      </c>
      <c r="D136" s="81">
        <v>2.6</v>
      </c>
      <c r="E136" s="81">
        <v>6.8</v>
      </c>
      <c r="F136" s="81">
        <v>15</v>
      </c>
      <c r="G136" s="81">
        <v>132</v>
      </c>
      <c r="H136" s="81">
        <v>23.97</v>
      </c>
      <c r="I136" s="81">
        <v>16.46</v>
      </c>
      <c r="J136" s="81">
        <v>0.57999999999999996</v>
      </c>
      <c r="K136" s="81">
        <v>0.04</v>
      </c>
      <c r="L136" s="81">
        <v>0.03</v>
      </c>
      <c r="M136" s="81">
        <v>9.6</v>
      </c>
    </row>
    <row r="137" spans="1:13">
      <c r="A137" s="80" t="s">
        <v>153</v>
      </c>
      <c r="B137" s="20" t="s">
        <v>154</v>
      </c>
      <c r="C137" s="21">
        <v>200</v>
      </c>
      <c r="D137" s="81">
        <v>1.6</v>
      </c>
      <c r="E137" s="81">
        <v>3.5</v>
      </c>
      <c r="F137" s="81">
        <v>8.6999999999999993</v>
      </c>
      <c r="G137" s="81">
        <v>73</v>
      </c>
      <c r="H137" s="81">
        <v>17.920000000000002</v>
      </c>
      <c r="I137" s="81">
        <v>17.45</v>
      </c>
      <c r="J137" s="81">
        <v>0.61</v>
      </c>
      <c r="K137" s="81">
        <v>0.06</v>
      </c>
      <c r="L137" s="81">
        <v>0.05</v>
      </c>
      <c r="M137" s="81">
        <v>7.2</v>
      </c>
    </row>
    <row r="138" spans="1:13">
      <c r="A138" s="80" t="s">
        <v>153</v>
      </c>
      <c r="B138" s="20" t="s">
        <v>154</v>
      </c>
      <c r="C138" s="21">
        <v>250</v>
      </c>
      <c r="D138" s="81">
        <v>2</v>
      </c>
      <c r="E138" s="81">
        <v>4.3499999999999996</v>
      </c>
      <c r="F138" s="81">
        <v>10.85</v>
      </c>
      <c r="G138" s="81">
        <v>91.5</v>
      </c>
      <c r="H138" s="81">
        <v>22.39</v>
      </c>
      <c r="I138" s="81">
        <v>21.81</v>
      </c>
      <c r="J138" s="81">
        <v>0.77</v>
      </c>
      <c r="K138" s="81">
        <v>0.08</v>
      </c>
      <c r="L138" s="81">
        <v>7.0000000000000007E-2</v>
      </c>
      <c r="M138" s="81">
        <v>9</v>
      </c>
    </row>
    <row r="139" spans="1:13">
      <c r="A139" s="80" t="s">
        <v>153</v>
      </c>
      <c r="B139" s="20" t="s">
        <v>154</v>
      </c>
      <c r="C139" s="21">
        <v>300</v>
      </c>
      <c r="D139" s="81">
        <v>2.4</v>
      </c>
      <c r="E139" s="81">
        <v>5.2</v>
      </c>
      <c r="F139" s="81">
        <v>13</v>
      </c>
      <c r="G139" s="81">
        <v>110</v>
      </c>
      <c r="H139" s="81">
        <v>26.86</v>
      </c>
      <c r="I139" s="81">
        <v>26.16</v>
      </c>
      <c r="J139" s="81">
        <v>0.92</v>
      </c>
      <c r="K139" s="81">
        <v>0.09</v>
      </c>
      <c r="L139" s="81">
        <v>0.08</v>
      </c>
      <c r="M139" s="81">
        <v>10.8</v>
      </c>
    </row>
    <row r="140" spans="1:13">
      <c r="A140" s="80" t="s">
        <v>140</v>
      </c>
      <c r="B140" s="20" t="s">
        <v>141</v>
      </c>
      <c r="C140" s="21" t="s">
        <v>379</v>
      </c>
      <c r="D140" s="81">
        <v>4.7</v>
      </c>
      <c r="E140" s="81">
        <v>7.9</v>
      </c>
      <c r="F140" s="81">
        <v>13.2</v>
      </c>
      <c r="G140" s="81">
        <v>143</v>
      </c>
      <c r="H140" s="81">
        <v>131.33000000000001</v>
      </c>
      <c r="I140" s="81">
        <v>26.56</v>
      </c>
      <c r="J140" s="81">
        <v>0.61</v>
      </c>
      <c r="K140" s="81">
        <v>0.08</v>
      </c>
      <c r="L140" s="81">
        <v>0.02</v>
      </c>
      <c r="M140" s="81">
        <v>6.56</v>
      </c>
    </row>
    <row r="141" spans="1:13">
      <c r="A141" s="80" t="s">
        <v>140</v>
      </c>
      <c r="B141" s="20" t="s">
        <v>141</v>
      </c>
      <c r="C141" s="21" t="s">
        <v>577</v>
      </c>
      <c r="D141" s="81">
        <v>5.9</v>
      </c>
      <c r="E141" s="81">
        <v>9.9</v>
      </c>
      <c r="F141" s="81">
        <v>16.55</v>
      </c>
      <c r="G141" s="81">
        <v>179</v>
      </c>
      <c r="H141" s="81">
        <v>164.12</v>
      </c>
      <c r="I141" s="81">
        <v>33.19</v>
      </c>
      <c r="J141" s="81">
        <v>0.77</v>
      </c>
      <c r="K141" s="81">
        <v>0.1</v>
      </c>
      <c r="L141" s="81">
        <v>0.14000000000000001</v>
      </c>
      <c r="M141" s="81">
        <v>8.1999999999999993</v>
      </c>
    </row>
    <row r="142" spans="1:13">
      <c r="A142" s="80" t="s">
        <v>140</v>
      </c>
      <c r="B142" s="20" t="s">
        <v>141</v>
      </c>
      <c r="C142" s="21" t="s">
        <v>142</v>
      </c>
      <c r="D142" s="81">
        <v>7.1</v>
      </c>
      <c r="E142" s="81">
        <v>11.9</v>
      </c>
      <c r="F142" s="81">
        <v>19.899999999999999</v>
      </c>
      <c r="G142" s="81">
        <v>215</v>
      </c>
      <c r="H142" s="81">
        <v>196.9</v>
      </c>
      <c r="I142" s="81">
        <v>39.82</v>
      </c>
      <c r="J142" s="81">
        <v>0.92</v>
      </c>
      <c r="K142" s="81">
        <v>0.12</v>
      </c>
      <c r="L142" s="81">
        <v>0.26</v>
      </c>
      <c r="M142" s="81">
        <v>9.84</v>
      </c>
    </row>
    <row r="143" spans="1:13">
      <c r="A143" s="80" t="s">
        <v>155</v>
      </c>
      <c r="B143" s="20" t="s">
        <v>578</v>
      </c>
      <c r="C143" s="21">
        <v>200</v>
      </c>
      <c r="D143" s="81">
        <v>8</v>
      </c>
      <c r="E143" s="81">
        <v>9.1</v>
      </c>
      <c r="F143" s="81">
        <v>27.9</v>
      </c>
      <c r="G143" s="81">
        <v>224</v>
      </c>
      <c r="H143" s="81">
        <v>255.5</v>
      </c>
      <c r="I143" s="81">
        <v>30.85</v>
      </c>
      <c r="J143" s="81">
        <v>0.28999999999999998</v>
      </c>
      <c r="K143" s="81">
        <v>0.11</v>
      </c>
      <c r="L143" s="81">
        <v>0.3</v>
      </c>
      <c r="M143" s="81">
        <v>1.1000000000000001</v>
      </c>
    </row>
    <row r="144" spans="1:13">
      <c r="A144" s="80" t="s">
        <v>155</v>
      </c>
      <c r="B144" s="20" t="s">
        <v>578</v>
      </c>
      <c r="C144" s="21">
        <v>250</v>
      </c>
      <c r="D144" s="81">
        <v>10</v>
      </c>
      <c r="E144" s="81">
        <v>11.4</v>
      </c>
      <c r="F144" s="81">
        <v>34.9</v>
      </c>
      <c r="G144" s="81">
        <v>280</v>
      </c>
      <c r="H144" s="81">
        <v>319.38</v>
      </c>
      <c r="I144" s="81">
        <v>38.57</v>
      </c>
      <c r="J144" s="81">
        <v>0.37</v>
      </c>
      <c r="K144" s="81">
        <v>0.14000000000000001</v>
      </c>
      <c r="L144" s="81">
        <v>0.38</v>
      </c>
      <c r="M144" s="81">
        <v>1.38</v>
      </c>
    </row>
    <row r="145" spans="1:13">
      <c r="A145" s="80" t="s">
        <v>155</v>
      </c>
      <c r="B145" s="20" t="s">
        <v>578</v>
      </c>
      <c r="C145" s="21">
        <v>300</v>
      </c>
      <c r="D145" s="81">
        <v>12</v>
      </c>
      <c r="E145" s="81">
        <v>13.7</v>
      </c>
      <c r="F145" s="81">
        <v>41.9</v>
      </c>
      <c r="G145" s="81">
        <v>336</v>
      </c>
      <c r="H145" s="81">
        <v>383.25</v>
      </c>
      <c r="I145" s="81">
        <v>46.28</v>
      </c>
      <c r="J145" s="81">
        <v>0.44</v>
      </c>
      <c r="K145" s="81">
        <v>0.17</v>
      </c>
      <c r="L145" s="81">
        <v>0.45</v>
      </c>
      <c r="M145" s="81">
        <v>1.65</v>
      </c>
    </row>
    <row r="146" spans="1:13">
      <c r="A146" s="80" t="s">
        <v>155</v>
      </c>
      <c r="B146" s="20" t="s">
        <v>579</v>
      </c>
      <c r="C146" s="21">
        <v>200</v>
      </c>
      <c r="D146" s="81">
        <v>7</v>
      </c>
      <c r="E146" s="81">
        <v>8.3000000000000007</v>
      </c>
      <c r="F146" s="81">
        <v>18.399999999999999</v>
      </c>
      <c r="G146" s="81">
        <v>175</v>
      </c>
      <c r="H146" s="81">
        <v>225.31</v>
      </c>
      <c r="I146" s="81">
        <v>34.29</v>
      </c>
      <c r="J146" s="81">
        <v>0.47</v>
      </c>
      <c r="K146" s="81">
        <v>0.1</v>
      </c>
      <c r="L146" s="81">
        <v>0.26</v>
      </c>
      <c r="M146" s="81">
        <v>1.1000000000000001</v>
      </c>
    </row>
    <row r="147" spans="1:13">
      <c r="A147" s="80" t="s">
        <v>155</v>
      </c>
      <c r="B147" s="20" t="s">
        <v>579</v>
      </c>
      <c r="C147" s="21">
        <v>250</v>
      </c>
      <c r="D147" s="81">
        <v>8.8000000000000007</v>
      </c>
      <c r="E147" s="81">
        <v>10.35</v>
      </c>
      <c r="F147" s="81">
        <v>23</v>
      </c>
      <c r="G147" s="81">
        <v>219</v>
      </c>
      <c r="H147" s="81">
        <v>281.64</v>
      </c>
      <c r="I147" s="81">
        <v>42.87</v>
      </c>
      <c r="J147" s="81">
        <v>0.59</v>
      </c>
      <c r="K147" s="81">
        <v>0.13</v>
      </c>
      <c r="L147" s="81">
        <v>0.33</v>
      </c>
      <c r="M147" s="81">
        <v>1.38</v>
      </c>
    </row>
    <row r="148" spans="1:13">
      <c r="A148" s="80" t="s">
        <v>155</v>
      </c>
      <c r="B148" s="20" t="s">
        <v>579</v>
      </c>
      <c r="C148" s="21">
        <v>300</v>
      </c>
      <c r="D148" s="81">
        <v>10.6</v>
      </c>
      <c r="E148" s="81">
        <v>12.4</v>
      </c>
      <c r="F148" s="81">
        <v>27.6</v>
      </c>
      <c r="G148" s="81">
        <v>263</v>
      </c>
      <c r="H148" s="81">
        <v>337.97</v>
      </c>
      <c r="I148" s="81">
        <v>51.44</v>
      </c>
      <c r="J148" s="81">
        <v>0.71</v>
      </c>
      <c r="K148" s="81">
        <v>0.15</v>
      </c>
      <c r="L148" s="81">
        <v>0.39</v>
      </c>
      <c r="M148" s="81">
        <v>1.65</v>
      </c>
    </row>
    <row r="149" spans="1:13">
      <c r="A149" s="80" t="s">
        <v>162</v>
      </c>
      <c r="B149" s="20" t="s">
        <v>163</v>
      </c>
      <c r="C149" s="21">
        <v>200</v>
      </c>
      <c r="D149" s="81">
        <v>4</v>
      </c>
      <c r="E149" s="81">
        <v>4.4000000000000004</v>
      </c>
      <c r="F149" s="81">
        <v>12.8</v>
      </c>
      <c r="G149" s="81">
        <v>108</v>
      </c>
      <c r="H149" s="81">
        <v>121.17</v>
      </c>
      <c r="I149" s="81">
        <v>26.83</v>
      </c>
      <c r="J149" s="81">
        <v>0.63</v>
      </c>
      <c r="K149" s="81">
        <v>0.08</v>
      </c>
      <c r="L149" s="81">
        <v>0.15</v>
      </c>
      <c r="M149" s="81">
        <v>6.87</v>
      </c>
    </row>
    <row r="150" spans="1:13">
      <c r="A150" s="80" t="s">
        <v>162</v>
      </c>
      <c r="B150" s="20" t="s">
        <v>163</v>
      </c>
      <c r="C150" s="21">
        <v>250</v>
      </c>
      <c r="D150" s="81">
        <v>5</v>
      </c>
      <c r="E150" s="81">
        <v>5.5</v>
      </c>
      <c r="F150" s="81">
        <v>16</v>
      </c>
      <c r="G150" s="81">
        <v>135</v>
      </c>
      <c r="H150" s="81">
        <v>151.41999999999999</v>
      </c>
      <c r="I150" s="81">
        <v>33.53</v>
      </c>
      <c r="J150" s="81">
        <v>0.79</v>
      </c>
      <c r="K150" s="81">
        <v>0.1</v>
      </c>
      <c r="L150" s="81">
        <v>0.19</v>
      </c>
      <c r="M150" s="81">
        <v>8.59</v>
      </c>
    </row>
    <row r="151" spans="1:13">
      <c r="A151" s="80" t="s">
        <v>162</v>
      </c>
      <c r="B151" s="20" t="s">
        <v>163</v>
      </c>
      <c r="C151" s="21">
        <v>300</v>
      </c>
      <c r="D151" s="81">
        <v>6</v>
      </c>
      <c r="E151" s="81">
        <v>6.6</v>
      </c>
      <c r="F151" s="81">
        <v>19.2</v>
      </c>
      <c r="G151" s="81">
        <v>162</v>
      </c>
      <c r="H151" s="81">
        <v>181.66</v>
      </c>
      <c r="I151" s="81">
        <v>40.22</v>
      </c>
      <c r="J151" s="81">
        <v>0.94</v>
      </c>
      <c r="K151" s="81">
        <v>0.12</v>
      </c>
      <c r="L151" s="81">
        <v>0.22</v>
      </c>
      <c r="M151" s="81">
        <v>10.3</v>
      </c>
    </row>
    <row r="152" spans="1:13">
      <c r="A152" s="80" t="s">
        <v>580</v>
      </c>
      <c r="B152" s="20" t="s">
        <v>244</v>
      </c>
      <c r="C152" s="21">
        <v>200</v>
      </c>
      <c r="D152" s="81">
        <v>4.4000000000000004</v>
      </c>
      <c r="E152" s="81">
        <v>4.0999999999999996</v>
      </c>
      <c r="F152" s="81">
        <v>15.9</v>
      </c>
      <c r="G152" s="81">
        <v>119</v>
      </c>
      <c r="H152" s="81">
        <v>108.54</v>
      </c>
      <c r="I152" s="81">
        <v>14.41</v>
      </c>
      <c r="J152" s="81">
        <v>0.32</v>
      </c>
      <c r="K152" s="81">
        <v>0.05</v>
      </c>
      <c r="L152" s="81">
        <v>0.12</v>
      </c>
      <c r="M152" s="81">
        <v>0.51</v>
      </c>
    </row>
    <row r="153" spans="1:13">
      <c r="A153" s="80" t="s">
        <v>580</v>
      </c>
      <c r="B153" s="20" t="s">
        <v>244</v>
      </c>
      <c r="C153" s="21">
        <v>250</v>
      </c>
      <c r="D153" s="81">
        <v>5.5</v>
      </c>
      <c r="E153" s="81">
        <v>5.15</v>
      </c>
      <c r="F153" s="81">
        <v>19.850000000000001</v>
      </c>
      <c r="G153" s="81">
        <v>148.5</v>
      </c>
      <c r="H153" s="81">
        <v>135.63</v>
      </c>
      <c r="I153" s="81">
        <v>18.010000000000002</v>
      </c>
      <c r="J153" s="81">
        <v>0.4</v>
      </c>
      <c r="K153" s="81">
        <v>7.0000000000000007E-2</v>
      </c>
      <c r="L153" s="81">
        <v>7.0000000000000007E-2</v>
      </c>
      <c r="M153" s="81">
        <v>0.64</v>
      </c>
    </row>
    <row r="154" spans="1:13">
      <c r="A154" s="85" t="s">
        <v>580</v>
      </c>
      <c r="B154" s="86" t="s">
        <v>244</v>
      </c>
      <c r="C154" s="61">
        <v>300</v>
      </c>
      <c r="D154" s="27">
        <v>6.6</v>
      </c>
      <c r="E154" s="27">
        <v>6.2</v>
      </c>
      <c r="F154" s="27">
        <v>23.8</v>
      </c>
      <c r="G154" s="27">
        <v>178</v>
      </c>
      <c r="H154" s="27">
        <v>162.72</v>
      </c>
      <c r="I154" s="27">
        <v>21.6</v>
      </c>
      <c r="J154" s="27">
        <v>0.48</v>
      </c>
      <c r="K154" s="27">
        <v>0.08</v>
      </c>
      <c r="L154" s="27">
        <v>0.02</v>
      </c>
      <c r="M154" s="27">
        <v>0.76</v>
      </c>
    </row>
    <row r="155" spans="1:13">
      <c r="A155" s="85" t="s">
        <v>613</v>
      </c>
      <c r="B155" s="86" t="s">
        <v>295</v>
      </c>
      <c r="C155" s="61">
        <v>230</v>
      </c>
      <c r="D155" s="27">
        <v>22.5</v>
      </c>
      <c r="E155" s="27">
        <v>24.8</v>
      </c>
      <c r="F155" s="27">
        <v>40.700000000000003</v>
      </c>
      <c r="G155" s="27">
        <v>480</v>
      </c>
      <c r="H155" s="27">
        <v>28.34</v>
      </c>
      <c r="I155" s="27">
        <v>53.06</v>
      </c>
      <c r="J155" s="27">
        <v>2.39</v>
      </c>
      <c r="K155" s="27">
        <v>0.09</v>
      </c>
      <c r="L155" s="27">
        <v>0.18</v>
      </c>
      <c r="M155" s="97">
        <v>1.75</v>
      </c>
    </row>
    <row r="156" spans="1:13">
      <c r="A156" s="85" t="s">
        <v>669</v>
      </c>
      <c r="B156" s="86" t="s">
        <v>295</v>
      </c>
      <c r="C156" s="61">
        <v>250</v>
      </c>
      <c r="D156" s="27">
        <v>24.5</v>
      </c>
      <c r="E156" s="27">
        <v>27</v>
      </c>
      <c r="F156" s="27">
        <v>44.2</v>
      </c>
      <c r="G156" s="27">
        <v>522</v>
      </c>
      <c r="H156" s="27">
        <v>30.8</v>
      </c>
      <c r="I156" s="27">
        <v>57.67</v>
      </c>
      <c r="J156" s="27">
        <v>2.6</v>
      </c>
      <c r="K156" s="27">
        <v>0.1</v>
      </c>
      <c r="L156" s="27">
        <v>0.2</v>
      </c>
      <c r="M156" s="27">
        <v>1.9</v>
      </c>
    </row>
    <row r="157" spans="1:13">
      <c r="A157" s="85" t="s">
        <v>670</v>
      </c>
      <c r="B157" s="86" t="s">
        <v>295</v>
      </c>
      <c r="C157" s="61">
        <v>300</v>
      </c>
      <c r="D157" s="27">
        <v>36.75</v>
      </c>
      <c r="E157" s="27">
        <v>40.5</v>
      </c>
      <c r="F157" s="27">
        <v>66.3</v>
      </c>
      <c r="G157" s="27">
        <v>783</v>
      </c>
      <c r="H157" s="27">
        <v>46.2</v>
      </c>
      <c r="I157" s="27">
        <v>86.51</v>
      </c>
      <c r="J157" s="27">
        <v>3.9</v>
      </c>
      <c r="K157" s="27">
        <v>0.15</v>
      </c>
      <c r="L157" s="27">
        <v>0.3</v>
      </c>
      <c r="M157" s="27">
        <v>2.85</v>
      </c>
    </row>
    <row r="158" spans="1:13">
      <c r="A158" s="22" t="s">
        <v>65</v>
      </c>
      <c r="B158" s="19" t="s">
        <v>66</v>
      </c>
      <c r="C158" s="81" t="s">
        <v>67</v>
      </c>
      <c r="D158" s="81">
        <v>2.92</v>
      </c>
      <c r="E158" s="81">
        <v>3.17</v>
      </c>
      <c r="F158" s="81">
        <v>20.83</v>
      </c>
      <c r="G158" s="81">
        <v>125.83</v>
      </c>
      <c r="H158" s="81">
        <v>13.32</v>
      </c>
      <c r="I158" s="81">
        <v>29.81</v>
      </c>
      <c r="J158" s="81">
        <v>1.18</v>
      </c>
      <c r="K158" s="81">
        <v>0.09</v>
      </c>
      <c r="L158" s="81">
        <v>0.08</v>
      </c>
      <c r="M158" s="81">
        <v>1.28</v>
      </c>
    </row>
    <row r="159" spans="1:13">
      <c r="A159" s="22" t="s">
        <v>65</v>
      </c>
      <c r="B159" s="19" t="s">
        <v>66</v>
      </c>
      <c r="C159" s="81" t="s">
        <v>148</v>
      </c>
      <c r="D159" s="81">
        <v>3.5</v>
      </c>
      <c r="E159" s="81">
        <v>3.8</v>
      </c>
      <c r="F159" s="81">
        <v>25</v>
      </c>
      <c r="G159" s="81">
        <v>151</v>
      </c>
      <c r="H159" s="81">
        <v>15.98</v>
      </c>
      <c r="I159" s="81">
        <v>35.770000000000003</v>
      </c>
      <c r="J159" s="81">
        <v>1.41</v>
      </c>
      <c r="K159" s="81">
        <v>0.11</v>
      </c>
      <c r="L159" s="81">
        <v>0.09</v>
      </c>
      <c r="M159" s="81">
        <v>1.54</v>
      </c>
    </row>
    <row r="160" spans="1:13">
      <c r="A160" s="22" t="s">
        <v>65</v>
      </c>
      <c r="B160" s="19" t="s">
        <v>66</v>
      </c>
      <c r="C160" s="81" t="s">
        <v>116</v>
      </c>
      <c r="D160" s="27">
        <v>3.89</v>
      </c>
      <c r="E160" s="27">
        <v>4.22</v>
      </c>
      <c r="F160" s="27">
        <v>27.78</v>
      </c>
      <c r="G160" s="27">
        <v>167.78</v>
      </c>
      <c r="H160" s="27">
        <v>17.760000000000002</v>
      </c>
      <c r="I160" s="27">
        <v>39.74</v>
      </c>
      <c r="J160" s="27">
        <v>1.57</v>
      </c>
      <c r="K160" s="27">
        <v>0.12</v>
      </c>
      <c r="L160" s="27">
        <v>0.1</v>
      </c>
      <c r="M160" s="27">
        <v>1.71</v>
      </c>
    </row>
    <row r="161" spans="1:13">
      <c r="A161" s="22" t="s">
        <v>656</v>
      </c>
      <c r="B161" s="19" t="s">
        <v>657</v>
      </c>
      <c r="C161" s="93" t="s">
        <v>67</v>
      </c>
      <c r="D161" s="27">
        <v>3.3</v>
      </c>
      <c r="E161" s="27">
        <v>4.3</v>
      </c>
      <c r="F161" s="27">
        <v>17.5</v>
      </c>
      <c r="G161" s="27">
        <v>124</v>
      </c>
      <c r="H161" s="27">
        <v>57.53</v>
      </c>
      <c r="I161" s="27">
        <v>28.12</v>
      </c>
      <c r="J161" s="27">
        <v>0.93</v>
      </c>
      <c r="K161" s="27">
        <v>0.1</v>
      </c>
      <c r="L161" s="27">
        <v>0.12</v>
      </c>
      <c r="M161" s="27">
        <v>4.4800000000000004</v>
      </c>
    </row>
    <row r="162" spans="1:13">
      <c r="A162" s="22" t="s">
        <v>658</v>
      </c>
      <c r="B162" s="19" t="s">
        <v>657</v>
      </c>
      <c r="C162" s="93" t="s">
        <v>148</v>
      </c>
      <c r="D162" s="27">
        <v>4</v>
      </c>
      <c r="E162" s="27">
        <v>5.2</v>
      </c>
      <c r="F162" s="27">
        <v>21</v>
      </c>
      <c r="G162" s="27">
        <v>149</v>
      </c>
      <c r="H162" s="27">
        <v>69.03</v>
      </c>
      <c r="I162" s="27">
        <v>33.74</v>
      </c>
      <c r="J162" s="27">
        <v>1.1200000000000001</v>
      </c>
      <c r="K162" s="27">
        <v>0.12</v>
      </c>
      <c r="L162" s="27">
        <v>0.14000000000000001</v>
      </c>
      <c r="M162" s="27">
        <v>5.38</v>
      </c>
    </row>
    <row r="163" spans="1:13">
      <c r="A163" s="22" t="s">
        <v>294</v>
      </c>
      <c r="B163" s="19" t="s">
        <v>657</v>
      </c>
      <c r="C163" s="93" t="s">
        <v>660</v>
      </c>
      <c r="D163" s="27">
        <v>4.3</v>
      </c>
      <c r="E163" s="27">
        <v>7</v>
      </c>
      <c r="F163" s="27">
        <v>23.1</v>
      </c>
      <c r="G163" s="27">
        <v>176</v>
      </c>
      <c r="H163" s="27">
        <v>76.260000000000005</v>
      </c>
      <c r="I163" s="27">
        <v>37.11</v>
      </c>
      <c r="J163" s="27">
        <v>0.99</v>
      </c>
      <c r="K163" s="27">
        <v>0.14000000000000001</v>
      </c>
      <c r="L163" s="27">
        <v>0.16</v>
      </c>
      <c r="M163" s="27">
        <v>5.91</v>
      </c>
    </row>
    <row r="164" spans="1:13">
      <c r="A164" s="22" t="s">
        <v>659</v>
      </c>
      <c r="B164" s="19" t="s">
        <v>657</v>
      </c>
      <c r="C164" s="21" t="s">
        <v>661</v>
      </c>
      <c r="D164" s="27">
        <v>5</v>
      </c>
      <c r="E164" s="27">
        <v>8.1</v>
      </c>
      <c r="F164" s="27">
        <v>26.6</v>
      </c>
      <c r="G164" s="27">
        <v>202</v>
      </c>
      <c r="H164" s="27">
        <v>87.8</v>
      </c>
      <c r="I164" s="27">
        <v>42.68</v>
      </c>
      <c r="J164" s="27">
        <v>1.1399999999999999</v>
      </c>
      <c r="K164" s="27">
        <v>0.16</v>
      </c>
      <c r="L164" s="27">
        <v>0.18</v>
      </c>
      <c r="M164" s="27">
        <v>6.8</v>
      </c>
    </row>
    <row r="165" spans="1:13">
      <c r="A165" s="22" t="s">
        <v>21</v>
      </c>
      <c r="B165" s="19" t="s">
        <v>22</v>
      </c>
      <c r="C165" s="21">
        <v>150</v>
      </c>
      <c r="D165" s="81">
        <v>3.08</v>
      </c>
      <c r="E165" s="81">
        <v>5.25</v>
      </c>
      <c r="F165" s="81">
        <v>19.5</v>
      </c>
      <c r="G165" s="81">
        <v>140</v>
      </c>
      <c r="H165" s="81">
        <v>36.409999999999997</v>
      </c>
      <c r="I165" s="81">
        <v>29.38</v>
      </c>
      <c r="J165" s="81">
        <v>1.07</v>
      </c>
      <c r="K165" s="81">
        <v>0.12</v>
      </c>
      <c r="L165" s="81">
        <v>0.1</v>
      </c>
      <c r="M165" s="81">
        <v>5.18</v>
      </c>
    </row>
    <row r="166" spans="1:13">
      <c r="A166" s="22" t="s">
        <v>21</v>
      </c>
      <c r="B166" s="19" t="s">
        <v>22</v>
      </c>
      <c r="C166" s="81">
        <v>180</v>
      </c>
      <c r="D166" s="81">
        <v>3.7</v>
      </c>
      <c r="E166" s="81">
        <v>6.3</v>
      </c>
      <c r="F166" s="81">
        <v>23.4</v>
      </c>
      <c r="G166" s="81">
        <v>168</v>
      </c>
      <c r="H166" s="81">
        <v>43.69</v>
      </c>
      <c r="I166" s="81">
        <v>35.26</v>
      </c>
      <c r="J166" s="81">
        <v>1.28</v>
      </c>
      <c r="K166" s="81">
        <v>0.14000000000000001</v>
      </c>
      <c r="L166" s="81">
        <v>0.12</v>
      </c>
      <c r="M166" s="81">
        <v>6.22</v>
      </c>
    </row>
    <row r="167" spans="1:13">
      <c r="A167" s="22" t="s">
        <v>581</v>
      </c>
      <c r="B167" s="19" t="s">
        <v>246</v>
      </c>
      <c r="C167" s="81">
        <v>150</v>
      </c>
      <c r="D167" s="81">
        <v>3.33</v>
      </c>
      <c r="E167" s="81">
        <v>9.17</v>
      </c>
      <c r="F167" s="81">
        <v>22.67</v>
      </c>
      <c r="G167" s="81">
        <v>189.17</v>
      </c>
      <c r="H167" s="81">
        <v>24.24</v>
      </c>
      <c r="I167" s="81">
        <v>37.01</v>
      </c>
      <c r="J167" s="81">
        <v>1.44</v>
      </c>
      <c r="K167" s="81">
        <v>0.13</v>
      </c>
      <c r="L167" s="81">
        <v>0.09</v>
      </c>
      <c r="M167" s="81">
        <v>12.39</v>
      </c>
    </row>
    <row r="168" spans="1:13">
      <c r="A168" s="22" t="s">
        <v>581</v>
      </c>
      <c r="B168" s="19" t="s">
        <v>246</v>
      </c>
      <c r="C168" s="81">
        <v>160</v>
      </c>
      <c r="D168" s="81">
        <v>3.56</v>
      </c>
      <c r="E168" s="81">
        <v>9.7799999999999994</v>
      </c>
      <c r="F168" s="81">
        <v>24.18</v>
      </c>
      <c r="G168" s="81">
        <v>201.78</v>
      </c>
      <c r="H168" s="81">
        <v>25.86</v>
      </c>
      <c r="I168" s="81">
        <v>39.479999999999997</v>
      </c>
      <c r="J168" s="81">
        <v>1.54</v>
      </c>
      <c r="K168" s="81">
        <v>0.14000000000000001</v>
      </c>
      <c r="L168" s="81">
        <v>0.1</v>
      </c>
      <c r="M168" s="81">
        <v>13.22</v>
      </c>
    </row>
    <row r="169" spans="1:13">
      <c r="A169" s="22" t="s">
        <v>581</v>
      </c>
      <c r="B169" s="19" t="s">
        <v>246</v>
      </c>
      <c r="C169" s="81">
        <v>180</v>
      </c>
      <c r="D169" s="81">
        <v>4</v>
      </c>
      <c r="E169" s="81">
        <v>11</v>
      </c>
      <c r="F169" s="81">
        <v>27.2</v>
      </c>
      <c r="G169" s="81">
        <v>227</v>
      </c>
      <c r="H169" s="81">
        <v>29.09</v>
      </c>
      <c r="I169" s="81">
        <v>44.41</v>
      </c>
      <c r="J169" s="81">
        <v>1.73</v>
      </c>
      <c r="K169" s="81">
        <v>0.16</v>
      </c>
      <c r="L169" s="81">
        <v>0.11</v>
      </c>
      <c r="M169" s="81">
        <v>14.87</v>
      </c>
    </row>
    <row r="170" spans="1:13">
      <c r="A170" s="22" t="s">
        <v>581</v>
      </c>
      <c r="B170" s="19" t="s">
        <v>246</v>
      </c>
      <c r="C170" s="81">
        <v>200</v>
      </c>
      <c r="D170" s="81">
        <v>4.4400000000000004</v>
      </c>
      <c r="E170" s="81">
        <v>12.22</v>
      </c>
      <c r="F170" s="81">
        <v>30.22</v>
      </c>
      <c r="G170" s="81">
        <v>252.22</v>
      </c>
      <c r="H170" s="81">
        <v>32.32</v>
      </c>
      <c r="I170" s="81">
        <v>49.34</v>
      </c>
      <c r="J170" s="81">
        <v>1.92</v>
      </c>
      <c r="K170" s="81">
        <v>0.18</v>
      </c>
      <c r="L170" s="81">
        <v>0.12</v>
      </c>
      <c r="M170" s="81">
        <v>16.52</v>
      </c>
    </row>
    <row r="171" spans="1:13">
      <c r="A171" s="22" t="s">
        <v>582</v>
      </c>
      <c r="B171" s="19" t="s">
        <v>441</v>
      </c>
      <c r="C171" s="81">
        <v>150</v>
      </c>
      <c r="D171" s="81">
        <v>3.25</v>
      </c>
      <c r="E171" s="81">
        <v>4.92</v>
      </c>
      <c r="F171" s="81">
        <v>14.17</v>
      </c>
      <c r="G171" s="81">
        <v>113.33</v>
      </c>
      <c r="H171" s="81">
        <v>76.959999999999994</v>
      </c>
      <c r="I171" s="81">
        <v>29.44</v>
      </c>
      <c r="J171" s="81">
        <v>1.1299999999999999</v>
      </c>
      <c r="K171" s="81">
        <v>0.05</v>
      </c>
      <c r="L171" s="81">
        <v>0.06</v>
      </c>
      <c r="M171" s="81">
        <v>24.72</v>
      </c>
    </row>
    <row r="172" spans="1:13">
      <c r="A172" s="22" t="s">
        <v>582</v>
      </c>
      <c r="B172" s="19" t="s">
        <v>441</v>
      </c>
      <c r="C172" s="81">
        <v>180</v>
      </c>
      <c r="D172" s="81">
        <v>3.9</v>
      </c>
      <c r="E172" s="81">
        <v>5.9</v>
      </c>
      <c r="F172" s="81">
        <v>17</v>
      </c>
      <c r="G172" s="81">
        <v>136</v>
      </c>
      <c r="H172" s="81">
        <v>92.35</v>
      </c>
      <c r="I172" s="81">
        <v>35.33</v>
      </c>
      <c r="J172" s="81">
        <v>1.36</v>
      </c>
      <c r="K172" s="81">
        <v>0.06</v>
      </c>
      <c r="L172" s="81">
        <v>7.0000000000000007E-2</v>
      </c>
      <c r="M172" s="81">
        <v>29.66</v>
      </c>
    </row>
    <row r="173" spans="1:13">
      <c r="A173" s="22" t="s">
        <v>582</v>
      </c>
      <c r="B173" s="19" t="s">
        <v>441</v>
      </c>
      <c r="C173" s="81">
        <v>200</v>
      </c>
      <c r="D173" s="81">
        <v>4.33</v>
      </c>
      <c r="E173" s="81">
        <v>6.56</v>
      </c>
      <c r="F173" s="81">
        <v>18.89</v>
      </c>
      <c r="G173" s="81">
        <v>151.11000000000001</v>
      </c>
      <c r="H173" s="81">
        <v>102.61</v>
      </c>
      <c r="I173" s="81">
        <v>39.26</v>
      </c>
      <c r="J173" s="81">
        <v>1.51</v>
      </c>
      <c r="K173" s="81">
        <v>7.0000000000000007E-2</v>
      </c>
      <c r="L173" s="81">
        <v>0.08</v>
      </c>
      <c r="M173" s="81">
        <v>32.96</v>
      </c>
    </row>
    <row r="174" spans="1:13">
      <c r="A174" s="22" t="s">
        <v>583</v>
      </c>
      <c r="B174" s="19" t="s">
        <v>584</v>
      </c>
      <c r="C174" s="81">
        <v>150</v>
      </c>
      <c r="D174" s="81">
        <v>3.08</v>
      </c>
      <c r="E174" s="81">
        <v>5.25</v>
      </c>
      <c r="F174" s="81">
        <v>13</v>
      </c>
      <c r="G174" s="81">
        <v>111.67</v>
      </c>
      <c r="H174" s="81">
        <v>79.92</v>
      </c>
      <c r="I174" s="81">
        <v>27.58</v>
      </c>
      <c r="J174" s="81">
        <v>1.61</v>
      </c>
      <c r="K174" s="81">
        <v>0.05</v>
      </c>
      <c r="L174" s="81">
        <v>0.06</v>
      </c>
      <c r="M174" s="81">
        <v>25.86</v>
      </c>
    </row>
    <row r="175" spans="1:13">
      <c r="A175" s="22" t="s">
        <v>583</v>
      </c>
      <c r="B175" s="19" t="s">
        <v>584</v>
      </c>
      <c r="C175" s="81">
        <v>180</v>
      </c>
      <c r="D175" s="81">
        <v>3.7</v>
      </c>
      <c r="E175" s="81">
        <v>6.3</v>
      </c>
      <c r="F175" s="81">
        <v>15.6</v>
      </c>
      <c r="G175" s="81">
        <v>134</v>
      </c>
      <c r="H175" s="81">
        <v>95.9</v>
      </c>
      <c r="I175" s="81">
        <v>33.090000000000003</v>
      </c>
      <c r="J175" s="81">
        <v>1.93</v>
      </c>
      <c r="K175" s="81">
        <v>0.06</v>
      </c>
      <c r="L175" s="81">
        <v>7.0000000000000007E-2</v>
      </c>
      <c r="M175" s="81">
        <v>31.03</v>
      </c>
    </row>
    <row r="176" spans="1:13">
      <c r="A176" s="22" t="s">
        <v>583</v>
      </c>
      <c r="B176" s="19" t="s">
        <v>584</v>
      </c>
      <c r="C176" s="81">
        <v>200</v>
      </c>
      <c r="D176" s="81">
        <v>4.1100000000000003</v>
      </c>
      <c r="E176" s="81">
        <v>7</v>
      </c>
      <c r="F176" s="81">
        <v>17.329999999999998</v>
      </c>
      <c r="G176" s="81">
        <v>148.88999999999999</v>
      </c>
      <c r="H176" s="81">
        <v>106.56</v>
      </c>
      <c r="I176" s="81">
        <v>36.770000000000003</v>
      </c>
      <c r="J176" s="81">
        <v>2.14</v>
      </c>
      <c r="K176" s="81">
        <v>7.0000000000000007E-2</v>
      </c>
      <c r="L176" s="81">
        <v>0.08</v>
      </c>
      <c r="M176" s="81">
        <v>34.479999999999997</v>
      </c>
    </row>
    <row r="177" spans="1:13">
      <c r="A177" s="22" t="s">
        <v>585</v>
      </c>
      <c r="B177" s="19" t="s">
        <v>586</v>
      </c>
      <c r="C177" s="81">
        <v>150</v>
      </c>
      <c r="D177" s="81">
        <v>2.83</v>
      </c>
      <c r="E177" s="81">
        <v>7.25</v>
      </c>
      <c r="F177" s="81">
        <v>16.079999999999998</v>
      </c>
      <c r="G177" s="81">
        <v>141.66999999999999</v>
      </c>
      <c r="H177" s="81">
        <v>38.78</v>
      </c>
      <c r="I177" s="81">
        <v>34.78</v>
      </c>
      <c r="J177" s="81">
        <v>1.19</v>
      </c>
      <c r="K177" s="81">
        <v>0.09</v>
      </c>
      <c r="L177" s="81">
        <v>0.08</v>
      </c>
      <c r="M177" s="81">
        <v>10.92</v>
      </c>
    </row>
    <row r="178" spans="1:13">
      <c r="A178" s="22" t="s">
        <v>585</v>
      </c>
      <c r="B178" s="19" t="s">
        <v>586</v>
      </c>
      <c r="C178" s="81">
        <v>180</v>
      </c>
      <c r="D178" s="81">
        <v>3.4</v>
      </c>
      <c r="E178" s="81">
        <v>8.6999999999999993</v>
      </c>
      <c r="F178" s="81">
        <v>19.3</v>
      </c>
      <c r="G178" s="81">
        <v>170</v>
      </c>
      <c r="H178" s="81">
        <v>46.53</v>
      </c>
      <c r="I178" s="81">
        <v>41.74</v>
      </c>
      <c r="J178" s="81">
        <v>1.43</v>
      </c>
      <c r="K178" s="81">
        <v>0.11</v>
      </c>
      <c r="L178" s="81">
        <v>0.09</v>
      </c>
      <c r="M178" s="81">
        <v>13.1</v>
      </c>
    </row>
    <row r="179" spans="1:13">
      <c r="A179" s="22" t="s">
        <v>585</v>
      </c>
      <c r="B179" s="19" t="s">
        <v>586</v>
      </c>
      <c r="C179" s="81">
        <v>200</v>
      </c>
      <c r="D179" s="81">
        <v>3.78</v>
      </c>
      <c r="E179" s="81">
        <v>9.67</v>
      </c>
      <c r="F179" s="81">
        <v>21.44</v>
      </c>
      <c r="G179" s="81">
        <v>188.89</v>
      </c>
      <c r="H179" s="81">
        <v>51.7</v>
      </c>
      <c r="I179" s="81">
        <v>46.38</v>
      </c>
      <c r="J179" s="81">
        <v>1.59</v>
      </c>
      <c r="K179" s="81">
        <v>0.12</v>
      </c>
      <c r="L179" s="81">
        <v>0.1</v>
      </c>
      <c r="M179" s="81">
        <v>14.56</v>
      </c>
    </row>
    <row r="180" spans="1:13">
      <c r="A180" s="22" t="s">
        <v>587</v>
      </c>
      <c r="B180" s="19" t="s">
        <v>588</v>
      </c>
      <c r="C180" s="81">
        <v>150</v>
      </c>
      <c r="D180" s="81">
        <v>2.5</v>
      </c>
      <c r="E180" s="81">
        <v>7.5</v>
      </c>
      <c r="F180" s="81">
        <v>14.92</v>
      </c>
      <c r="G180" s="81">
        <v>137.5</v>
      </c>
      <c r="H180" s="81">
        <v>34.590000000000003</v>
      </c>
      <c r="I180" s="81">
        <v>31.4</v>
      </c>
      <c r="J180" s="81">
        <v>1.0900000000000001</v>
      </c>
      <c r="K180" s="81">
        <v>0.08</v>
      </c>
      <c r="L180" s="81">
        <v>7.0000000000000007E-2</v>
      </c>
      <c r="M180" s="81">
        <v>10.5</v>
      </c>
    </row>
    <row r="181" spans="1:13">
      <c r="A181" s="22" t="s">
        <v>587</v>
      </c>
      <c r="B181" s="19" t="s">
        <v>588</v>
      </c>
      <c r="C181" s="81">
        <v>180</v>
      </c>
      <c r="D181" s="81">
        <v>3</v>
      </c>
      <c r="E181" s="81">
        <v>9</v>
      </c>
      <c r="F181" s="81">
        <v>17.899999999999999</v>
      </c>
      <c r="G181" s="81">
        <v>165</v>
      </c>
      <c r="H181" s="81">
        <v>41.51</v>
      </c>
      <c r="I181" s="81">
        <v>37.68</v>
      </c>
      <c r="J181" s="81">
        <v>1.31</v>
      </c>
      <c r="K181" s="81">
        <v>0.1</v>
      </c>
      <c r="L181" s="81">
        <v>0.08</v>
      </c>
      <c r="M181" s="81">
        <v>12.6</v>
      </c>
    </row>
    <row r="182" spans="1:13">
      <c r="A182" s="22" t="s">
        <v>587</v>
      </c>
      <c r="B182" s="19" t="s">
        <v>588</v>
      </c>
      <c r="C182" s="81">
        <v>200</v>
      </c>
      <c r="D182" s="81">
        <v>3.33</v>
      </c>
      <c r="E182" s="81">
        <v>10</v>
      </c>
      <c r="F182" s="81">
        <v>19.89</v>
      </c>
      <c r="G182" s="81">
        <v>183.33</v>
      </c>
      <c r="H182" s="81">
        <v>46.12</v>
      </c>
      <c r="I182" s="81">
        <v>41.87</v>
      </c>
      <c r="J182" s="81">
        <v>1.46</v>
      </c>
      <c r="K182" s="81">
        <v>0.11</v>
      </c>
      <c r="L182" s="81">
        <v>0.09</v>
      </c>
      <c r="M182" s="81">
        <v>14</v>
      </c>
    </row>
    <row r="183" spans="1:13">
      <c r="A183" s="22" t="s">
        <v>45</v>
      </c>
      <c r="B183" s="19" t="s">
        <v>46</v>
      </c>
      <c r="C183" s="81" t="s">
        <v>36</v>
      </c>
      <c r="D183" s="81">
        <v>5.5</v>
      </c>
      <c r="E183" s="81">
        <v>4.17</v>
      </c>
      <c r="F183" s="81">
        <v>33.33</v>
      </c>
      <c r="G183" s="81">
        <v>195.83</v>
      </c>
      <c r="H183" s="81">
        <v>9.31</v>
      </c>
      <c r="I183" s="81">
        <v>7.31</v>
      </c>
      <c r="J183" s="81">
        <v>0.74</v>
      </c>
      <c r="K183" s="81">
        <v>0.06</v>
      </c>
      <c r="L183" s="81">
        <v>0.02</v>
      </c>
      <c r="M183" s="81">
        <v>0</v>
      </c>
    </row>
    <row r="184" spans="1:13">
      <c r="A184" s="22" t="s">
        <v>45</v>
      </c>
      <c r="B184" s="19" t="s">
        <v>46</v>
      </c>
      <c r="C184" s="81" t="s">
        <v>135</v>
      </c>
      <c r="D184" s="81">
        <v>6.6</v>
      </c>
      <c r="E184" s="81">
        <v>5</v>
      </c>
      <c r="F184" s="81">
        <v>40</v>
      </c>
      <c r="G184" s="81">
        <v>235</v>
      </c>
      <c r="H184" s="81">
        <v>11.17</v>
      </c>
      <c r="I184" s="81">
        <v>8.77</v>
      </c>
      <c r="J184" s="81">
        <v>0.89</v>
      </c>
      <c r="K184" s="81">
        <v>7.0000000000000007E-2</v>
      </c>
      <c r="L184" s="81">
        <v>0.02</v>
      </c>
      <c r="M184" s="81">
        <v>0</v>
      </c>
    </row>
    <row r="185" spans="1:13">
      <c r="A185" s="22" t="s">
        <v>45</v>
      </c>
      <c r="B185" s="19" t="s">
        <v>46</v>
      </c>
      <c r="C185" s="81" t="s">
        <v>461</v>
      </c>
      <c r="D185" s="81">
        <v>7.33</v>
      </c>
      <c r="E185" s="81">
        <v>5.56</v>
      </c>
      <c r="F185" s="81">
        <v>44.44</v>
      </c>
      <c r="G185" s="81">
        <v>261.11</v>
      </c>
      <c r="H185" s="81">
        <v>12.41</v>
      </c>
      <c r="I185" s="81">
        <v>9.74</v>
      </c>
      <c r="J185" s="81">
        <v>0.99</v>
      </c>
      <c r="K185" s="81">
        <v>0.08</v>
      </c>
      <c r="L185" s="81">
        <v>0.02</v>
      </c>
      <c r="M185" s="81">
        <v>0</v>
      </c>
    </row>
    <row r="186" spans="1:13">
      <c r="A186" s="22" t="s">
        <v>34</v>
      </c>
      <c r="B186" s="19" t="s">
        <v>35</v>
      </c>
      <c r="C186" s="81" t="s">
        <v>36</v>
      </c>
      <c r="D186" s="81">
        <v>15.08</v>
      </c>
      <c r="E186" s="81">
        <v>4.92</v>
      </c>
      <c r="F186" s="81">
        <v>35.42</v>
      </c>
      <c r="G186" s="81">
        <v>248.33</v>
      </c>
      <c r="H186" s="81">
        <v>84.17</v>
      </c>
      <c r="I186" s="81">
        <v>76.239999999999995</v>
      </c>
      <c r="J186" s="81">
        <v>4.96</v>
      </c>
      <c r="K186" s="81">
        <v>0.52</v>
      </c>
      <c r="L186" s="81">
        <v>0.11</v>
      </c>
      <c r="M186" s="81">
        <v>0</v>
      </c>
    </row>
    <row r="187" spans="1:13">
      <c r="A187" s="22" t="s">
        <v>34</v>
      </c>
      <c r="B187" s="19" t="s">
        <v>35</v>
      </c>
      <c r="C187" s="81" t="s">
        <v>135</v>
      </c>
      <c r="D187" s="81">
        <v>18.100000000000001</v>
      </c>
      <c r="E187" s="81">
        <v>5.9</v>
      </c>
      <c r="F187" s="81">
        <v>42.5</v>
      </c>
      <c r="G187" s="81">
        <v>298</v>
      </c>
      <c r="H187" s="81">
        <v>101</v>
      </c>
      <c r="I187" s="81">
        <v>91.49</v>
      </c>
      <c r="J187" s="81">
        <v>5.95</v>
      </c>
      <c r="K187" s="81">
        <v>0.62</v>
      </c>
      <c r="L187" s="81">
        <v>0.13</v>
      </c>
      <c r="M187" s="81">
        <v>0</v>
      </c>
    </row>
    <row r="188" spans="1:13">
      <c r="A188" s="22" t="s">
        <v>34</v>
      </c>
      <c r="B188" s="19" t="s">
        <v>35</v>
      </c>
      <c r="C188" s="81" t="s">
        <v>116</v>
      </c>
      <c r="D188" s="81">
        <v>20.11</v>
      </c>
      <c r="E188" s="81">
        <v>6.56</v>
      </c>
      <c r="F188" s="81">
        <v>47.22</v>
      </c>
      <c r="G188" s="81">
        <v>331.11</v>
      </c>
      <c r="H188" s="81">
        <v>112.22</v>
      </c>
      <c r="I188" s="81">
        <v>101.66</v>
      </c>
      <c r="J188" s="81">
        <v>6.61</v>
      </c>
      <c r="K188" s="81">
        <v>0.69</v>
      </c>
      <c r="L188" s="81">
        <v>0.14000000000000001</v>
      </c>
      <c r="M188" s="81">
        <v>0</v>
      </c>
    </row>
    <row r="189" spans="1:13">
      <c r="A189" s="22" t="s">
        <v>76</v>
      </c>
      <c r="B189" s="19" t="s">
        <v>77</v>
      </c>
      <c r="C189" s="81" t="s">
        <v>36</v>
      </c>
      <c r="D189" s="81">
        <v>8.42</v>
      </c>
      <c r="E189" s="81">
        <v>5.25</v>
      </c>
      <c r="F189" s="81">
        <v>34.75</v>
      </c>
      <c r="G189" s="81">
        <v>223.33</v>
      </c>
      <c r="H189" s="81">
        <v>12.94</v>
      </c>
      <c r="I189" s="81">
        <v>122.43</v>
      </c>
      <c r="J189" s="81">
        <v>4.1900000000000004</v>
      </c>
      <c r="K189" s="81">
        <v>0.18</v>
      </c>
      <c r="L189" s="81">
        <v>0.11</v>
      </c>
      <c r="M189" s="81">
        <v>0</v>
      </c>
    </row>
    <row r="190" spans="1:13">
      <c r="A190" s="22" t="s">
        <v>76</v>
      </c>
      <c r="B190" s="19" t="s">
        <v>77</v>
      </c>
      <c r="C190" s="81" t="s">
        <v>135</v>
      </c>
      <c r="D190" s="81">
        <v>10.1</v>
      </c>
      <c r="E190" s="81">
        <v>6.3</v>
      </c>
      <c r="F190" s="81">
        <v>41.7</v>
      </c>
      <c r="G190" s="81">
        <v>268</v>
      </c>
      <c r="H190" s="81">
        <v>15.53</v>
      </c>
      <c r="I190" s="81">
        <v>146.91</v>
      </c>
      <c r="J190" s="81">
        <v>5.03</v>
      </c>
      <c r="K190" s="81">
        <v>0.22</v>
      </c>
      <c r="L190" s="81">
        <v>0.13</v>
      </c>
      <c r="M190" s="81">
        <v>0</v>
      </c>
    </row>
    <row r="191" spans="1:13">
      <c r="A191" s="22" t="s">
        <v>76</v>
      </c>
      <c r="B191" s="19" t="s">
        <v>77</v>
      </c>
      <c r="C191" s="81" t="s">
        <v>116</v>
      </c>
      <c r="D191" s="81">
        <v>11.22</v>
      </c>
      <c r="E191" s="81">
        <v>7</v>
      </c>
      <c r="F191" s="81">
        <v>46.33</v>
      </c>
      <c r="G191" s="81">
        <v>297.77999999999997</v>
      </c>
      <c r="H191" s="81">
        <v>17.260000000000002</v>
      </c>
      <c r="I191" s="81">
        <v>163.22999999999999</v>
      </c>
      <c r="J191" s="81">
        <v>5.59</v>
      </c>
      <c r="K191" s="81">
        <v>0.24</v>
      </c>
      <c r="L191" s="81">
        <v>0.14000000000000001</v>
      </c>
      <c r="M191" s="81">
        <v>0</v>
      </c>
    </row>
    <row r="192" spans="1:13">
      <c r="A192" s="22" t="s">
        <v>55</v>
      </c>
      <c r="B192" s="19" t="s">
        <v>56</v>
      </c>
      <c r="C192" s="81" t="s">
        <v>36</v>
      </c>
      <c r="D192" s="81">
        <v>3.67</v>
      </c>
      <c r="E192" s="81">
        <v>3.58</v>
      </c>
      <c r="F192" s="81">
        <v>37.67</v>
      </c>
      <c r="G192" s="81">
        <v>200.83</v>
      </c>
      <c r="H192" s="81">
        <v>55.3</v>
      </c>
      <c r="I192" s="81">
        <v>60.42</v>
      </c>
      <c r="J192" s="81">
        <v>1.22</v>
      </c>
      <c r="K192" s="81">
        <v>0.08</v>
      </c>
      <c r="L192" s="81">
        <v>0.06</v>
      </c>
      <c r="M192" s="81">
        <v>8.48</v>
      </c>
    </row>
    <row r="193" spans="1:13">
      <c r="A193" s="22" t="s">
        <v>55</v>
      </c>
      <c r="B193" s="19" t="s">
        <v>56</v>
      </c>
      <c r="C193" s="81" t="s">
        <v>135</v>
      </c>
      <c r="D193" s="81">
        <v>4.4000000000000004</v>
      </c>
      <c r="E193" s="81">
        <v>4.3</v>
      </c>
      <c r="F193" s="81">
        <v>45.2</v>
      </c>
      <c r="G193" s="81">
        <v>241</v>
      </c>
      <c r="H193" s="81">
        <v>66.36</v>
      </c>
      <c r="I193" s="81">
        <v>72.5</v>
      </c>
      <c r="J193" s="81">
        <v>1.46</v>
      </c>
      <c r="K193" s="81">
        <v>0.09</v>
      </c>
      <c r="L193" s="81">
        <v>7.0000000000000007E-2</v>
      </c>
      <c r="M193" s="81">
        <v>10.17</v>
      </c>
    </row>
    <row r="194" spans="1:13">
      <c r="A194" s="22" t="s">
        <v>55</v>
      </c>
      <c r="B194" s="19" t="s">
        <v>56</v>
      </c>
      <c r="C194" s="81" t="s">
        <v>116</v>
      </c>
      <c r="D194" s="81">
        <v>4.8899999999999997</v>
      </c>
      <c r="E194" s="81">
        <v>4.78</v>
      </c>
      <c r="F194" s="81">
        <v>50.22</v>
      </c>
      <c r="G194" s="81">
        <v>267.77999999999997</v>
      </c>
      <c r="H194" s="81">
        <v>73.73</v>
      </c>
      <c r="I194" s="81">
        <v>80.56</v>
      </c>
      <c r="J194" s="81">
        <v>1.62</v>
      </c>
      <c r="K194" s="81">
        <v>0.1</v>
      </c>
      <c r="L194" s="81">
        <v>0.08</v>
      </c>
      <c r="M194" s="81">
        <v>11.3</v>
      </c>
    </row>
    <row r="195" spans="1:13">
      <c r="A195" s="22" t="s">
        <v>589</v>
      </c>
      <c r="B195" s="19" t="s">
        <v>469</v>
      </c>
      <c r="C195" s="81" t="s">
        <v>36</v>
      </c>
      <c r="D195" s="81">
        <v>7.17</v>
      </c>
      <c r="E195" s="81">
        <v>6.08</v>
      </c>
      <c r="F195" s="81">
        <v>35.17</v>
      </c>
      <c r="G195" s="81">
        <v>227.5</v>
      </c>
      <c r="H195" s="81">
        <v>127.66</v>
      </c>
      <c r="I195" s="81">
        <v>34.39</v>
      </c>
      <c r="J195" s="81">
        <v>0.98</v>
      </c>
      <c r="K195" s="81">
        <v>0.14000000000000001</v>
      </c>
      <c r="L195" s="81">
        <v>0.14000000000000001</v>
      </c>
      <c r="M195" s="81">
        <v>0.39</v>
      </c>
    </row>
    <row r="196" spans="1:13">
      <c r="A196" s="22" t="s">
        <v>589</v>
      </c>
      <c r="B196" s="19" t="s">
        <v>469</v>
      </c>
      <c r="C196" s="81" t="s">
        <v>135</v>
      </c>
      <c r="D196" s="81">
        <v>8.6</v>
      </c>
      <c r="E196" s="81">
        <v>7.3</v>
      </c>
      <c r="F196" s="81">
        <v>42.2</v>
      </c>
      <c r="G196" s="81">
        <v>273</v>
      </c>
      <c r="H196" s="81">
        <v>153.19</v>
      </c>
      <c r="I196" s="81">
        <v>41.27</v>
      </c>
      <c r="J196" s="81">
        <v>1.17</v>
      </c>
      <c r="K196" s="81">
        <v>0.17</v>
      </c>
      <c r="L196" s="81">
        <v>0.17</v>
      </c>
      <c r="M196" s="81">
        <v>0.47</v>
      </c>
    </row>
    <row r="197" spans="1:13">
      <c r="A197" s="22" t="s">
        <v>589</v>
      </c>
      <c r="B197" s="19" t="s">
        <v>469</v>
      </c>
      <c r="C197" s="81" t="s">
        <v>116</v>
      </c>
      <c r="D197" s="81">
        <v>9.56</v>
      </c>
      <c r="E197" s="81">
        <v>8.11</v>
      </c>
      <c r="F197" s="81">
        <v>46.89</v>
      </c>
      <c r="G197" s="81">
        <v>303.33</v>
      </c>
      <c r="H197" s="81">
        <v>170.21</v>
      </c>
      <c r="I197" s="81">
        <v>45.86</v>
      </c>
      <c r="J197" s="81">
        <v>1.3</v>
      </c>
      <c r="K197" s="81">
        <v>0.19</v>
      </c>
      <c r="L197" s="81">
        <v>0.19</v>
      </c>
      <c r="M197" s="81">
        <v>0.52</v>
      </c>
    </row>
    <row r="198" spans="1:13">
      <c r="A198" s="22" t="s">
        <v>590</v>
      </c>
      <c r="B198" s="19" t="s">
        <v>591</v>
      </c>
      <c r="C198" s="81" t="s">
        <v>36</v>
      </c>
      <c r="D198" s="81">
        <v>5.83</v>
      </c>
      <c r="E198" s="81">
        <v>7.5</v>
      </c>
      <c r="F198" s="81">
        <v>32.67</v>
      </c>
      <c r="G198" s="81">
        <v>221.67</v>
      </c>
      <c r="H198" s="81">
        <v>146.34</v>
      </c>
      <c r="I198" s="81">
        <v>32.18</v>
      </c>
      <c r="J198" s="81">
        <v>0.46</v>
      </c>
      <c r="K198" s="81">
        <v>7.0000000000000007E-2</v>
      </c>
      <c r="L198" s="81">
        <v>0.18</v>
      </c>
      <c r="M198" s="81">
        <v>0.64</v>
      </c>
    </row>
    <row r="199" spans="1:13">
      <c r="A199" s="22" t="s">
        <v>590</v>
      </c>
      <c r="B199" s="19" t="s">
        <v>591</v>
      </c>
      <c r="C199" s="81" t="s">
        <v>135</v>
      </c>
      <c r="D199" s="81">
        <v>7</v>
      </c>
      <c r="E199" s="81">
        <v>9</v>
      </c>
      <c r="F199" s="81">
        <v>39.200000000000003</v>
      </c>
      <c r="G199" s="81">
        <v>266</v>
      </c>
      <c r="H199" s="81">
        <v>175.61</v>
      </c>
      <c r="I199" s="81">
        <v>38.61</v>
      </c>
      <c r="J199" s="81">
        <v>0.55000000000000004</v>
      </c>
      <c r="K199" s="81">
        <v>0.08</v>
      </c>
      <c r="L199" s="81">
        <v>0.22</v>
      </c>
      <c r="M199" s="81">
        <v>0.77</v>
      </c>
    </row>
    <row r="200" spans="1:13">
      <c r="A200" s="22" t="s">
        <v>590</v>
      </c>
      <c r="B200" s="19" t="s">
        <v>591</v>
      </c>
      <c r="C200" s="81" t="s">
        <v>116</v>
      </c>
      <c r="D200" s="81">
        <v>7.78</v>
      </c>
      <c r="E200" s="81">
        <v>10</v>
      </c>
      <c r="F200" s="81">
        <v>43.56</v>
      </c>
      <c r="G200" s="81">
        <v>295.56</v>
      </c>
      <c r="H200" s="81">
        <v>195.12</v>
      </c>
      <c r="I200" s="81">
        <v>42.9</v>
      </c>
      <c r="J200" s="81">
        <v>0.61</v>
      </c>
      <c r="K200" s="81">
        <v>0.09</v>
      </c>
      <c r="L200" s="81">
        <v>0.24</v>
      </c>
      <c r="M200" s="81">
        <v>0.86</v>
      </c>
    </row>
    <row r="201" spans="1:13">
      <c r="A201" s="22" t="s">
        <v>114</v>
      </c>
      <c r="B201" s="19" t="s">
        <v>115</v>
      </c>
      <c r="C201" s="81" t="s">
        <v>36</v>
      </c>
      <c r="D201" s="81">
        <v>6.08</v>
      </c>
      <c r="E201" s="81">
        <v>7.42</v>
      </c>
      <c r="F201" s="81">
        <v>26.67</v>
      </c>
      <c r="G201" s="81">
        <v>198.33</v>
      </c>
      <c r="H201" s="81">
        <v>103</v>
      </c>
      <c r="I201" s="81">
        <v>50.58</v>
      </c>
      <c r="J201" s="81">
        <v>1.25</v>
      </c>
      <c r="K201" s="81">
        <v>0.15</v>
      </c>
      <c r="L201" s="81">
        <v>0.13</v>
      </c>
      <c r="M201" s="81">
        <v>0.38</v>
      </c>
    </row>
    <row r="202" spans="1:13">
      <c r="A202" s="22" t="s">
        <v>114</v>
      </c>
      <c r="B202" s="19" t="s">
        <v>115</v>
      </c>
      <c r="C202" s="81" t="s">
        <v>135</v>
      </c>
      <c r="D202" s="81">
        <v>7.3</v>
      </c>
      <c r="E202" s="81">
        <v>8.9</v>
      </c>
      <c r="F202" s="81">
        <v>32</v>
      </c>
      <c r="G202" s="81">
        <v>238</v>
      </c>
      <c r="H202" s="81">
        <v>123.6</v>
      </c>
      <c r="I202" s="81">
        <v>60.7</v>
      </c>
      <c r="J202" s="81">
        <v>1.5</v>
      </c>
      <c r="K202" s="81">
        <v>0.18</v>
      </c>
      <c r="L202" s="81">
        <v>0.16</v>
      </c>
      <c r="M202" s="81">
        <v>0.46</v>
      </c>
    </row>
    <row r="203" spans="1:13">
      <c r="A203" s="22" t="s">
        <v>114</v>
      </c>
      <c r="B203" s="19" t="s">
        <v>115</v>
      </c>
      <c r="C203" s="81" t="s">
        <v>116</v>
      </c>
      <c r="D203" s="81">
        <v>8.11</v>
      </c>
      <c r="E203" s="81">
        <v>9.89</v>
      </c>
      <c r="F203" s="81">
        <v>35.56</v>
      </c>
      <c r="G203" s="81">
        <v>264.44</v>
      </c>
      <c r="H203" s="81">
        <v>137.33000000000001</v>
      </c>
      <c r="I203" s="81">
        <v>67.44</v>
      </c>
      <c r="J203" s="81">
        <v>1.67</v>
      </c>
      <c r="K203" s="81">
        <v>0.2</v>
      </c>
      <c r="L203" s="81">
        <v>0.18</v>
      </c>
      <c r="M203" s="81">
        <v>0.51</v>
      </c>
    </row>
    <row r="204" spans="1:13">
      <c r="A204" s="22" t="s">
        <v>592</v>
      </c>
      <c r="B204" s="19" t="s">
        <v>240</v>
      </c>
      <c r="C204" s="81" t="s">
        <v>36</v>
      </c>
      <c r="D204" s="81">
        <v>6.83</v>
      </c>
      <c r="E204" s="81">
        <v>6.67</v>
      </c>
      <c r="F204" s="81">
        <v>27.83</v>
      </c>
      <c r="G204" s="81">
        <v>200</v>
      </c>
      <c r="H204" s="81">
        <v>91.91</v>
      </c>
      <c r="I204" s="81">
        <v>81.91</v>
      </c>
      <c r="J204" s="81">
        <v>2.56</v>
      </c>
      <c r="K204" s="81">
        <v>0.16</v>
      </c>
      <c r="L204" s="81">
        <v>0.17</v>
      </c>
      <c r="M204" s="81">
        <v>0.38</v>
      </c>
    </row>
    <row r="205" spans="1:13">
      <c r="A205" s="22" t="s">
        <v>592</v>
      </c>
      <c r="B205" s="19" t="s">
        <v>240</v>
      </c>
      <c r="C205" s="81" t="s">
        <v>135</v>
      </c>
      <c r="D205" s="81">
        <v>8.1999999999999993</v>
      </c>
      <c r="E205" s="81">
        <v>8</v>
      </c>
      <c r="F205" s="81">
        <v>33.4</v>
      </c>
      <c r="G205" s="81">
        <v>240</v>
      </c>
      <c r="H205" s="81">
        <v>110.29</v>
      </c>
      <c r="I205" s="81">
        <v>98.29</v>
      </c>
      <c r="J205" s="81">
        <v>3.07</v>
      </c>
      <c r="K205" s="81">
        <v>0.19</v>
      </c>
      <c r="L205" s="81">
        <v>0.2</v>
      </c>
      <c r="M205" s="81">
        <v>0.46</v>
      </c>
    </row>
    <row r="206" spans="1:13">
      <c r="A206" s="22" t="s">
        <v>592</v>
      </c>
      <c r="B206" s="19" t="s">
        <v>240</v>
      </c>
      <c r="C206" s="81" t="s">
        <v>116</v>
      </c>
      <c r="D206" s="81">
        <v>9.11</v>
      </c>
      <c r="E206" s="81">
        <v>8.89</v>
      </c>
      <c r="F206" s="81">
        <v>37.11</v>
      </c>
      <c r="G206" s="81">
        <v>266.67</v>
      </c>
      <c r="H206" s="81">
        <v>122.54</v>
      </c>
      <c r="I206" s="81">
        <v>109.21</v>
      </c>
      <c r="J206" s="81">
        <v>3.41</v>
      </c>
      <c r="K206" s="81">
        <v>0.21</v>
      </c>
      <c r="L206" s="81">
        <v>0.22</v>
      </c>
      <c r="M206" s="81">
        <v>0.51</v>
      </c>
    </row>
    <row r="207" spans="1:13">
      <c r="A207" s="22" t="s">
        <v>593</v>
      </c>
      <c r="B207" s="19" t="s">
        <v>594</v>
      </c>
      <c r="C207" s="81" t="s">
        <v>36</v>
      </c>
      <c r="D207" s="81">
        <v>5.33</v>
      </c>
      <c r="E207" s="81">
        <v>5.67</v>
      </c>
      <c r="F207" s="81">
        <v>27.58</v>
      </c>
      <c r="G207" s="81">
        <v>184.17</v>
      </c>
      <c r="H207" s="81">
        <v>110.19</v>
      </c>
      <c r="I207" s="81">
        <v>25.39</v>
      </c>
      <c r="J207" s="81">
        <v>0.67</v>
      </c>
      <c r="K207" s="81">
        <v>0.1</v>
      </c>
      <c r="L207" s="81">
        <v>0.12</v>
      </c>
      <c r="M207" s="81">
        <v>0.37</v>
      </c>
    </row>
    <row r="208" spans="1:13">
      <c r="A208" s="22" t="s">
        <v>593</v>
      </c>
      <c r="B208" s="19" t="s">
        <v>594</v>
      </c>
      <c r="C208" s="81" t="s">
        <v>135</v>
      </c>
      <c r="D208" s="81">
        <v>6.4</v>
      </c>
      <c r="E208" s="81">
        <v>6.8</v>
      </c>
      <c r="F208" s="81">
        <v>33.1</v>
      </c>
      <c r="G208" s="81">
        <v>221</v>
      </c>
      <c r="H208" s="81">
        <v>132.22999999999999</v>
      </c>
      <c r="I208" s="81">
        <v>30.47</v>
      </c>
      <c r="J208" s="81">
        <v>0.8</v>
      </c>
      <c r="K208" s="81">
        <v>0.12</v>
      </c>
      <c r="L208" s="81">
        <v>0.14000000000000001</v>
      </c>
      <c r="M208" s="81">
        <v>0.44</v>
      </c>
    </row>
    <row r="209" spans="1:13">
      <c r="A209" s="22" t="s">
        <v>593</v>
      </c>
      <c r="B209" s="19" t="s">
        <v>594</v>
      </c>
      <c r="C209" s="81" t="s">
        <v>116</v>
      </c>
      <c r="D209" s="81">
        <v>7.11</v>
      </c>
      <c r="E209" s="81">
        <v>7.56</v>
      </c>
      <c r="F209" s="81">
        <v>36.78</v>
      </c>
      <c r="G209" s="81">
        <v>245.56</v>
      </c>
      <c r="H209" s="81">
        <v>146.91999999999999</v>
      </c>
      <c r="I209" s="81">
        <v>33.86</v>
      </c>
      <c r="J209" s="81">
        <v>0.89</v>
      </c>
      <c r="K209" s="81">
        <v>0.13</v>
      </c>
      <c r="L209" s="81">
        <v>0.16</v>
      </c>
      <c r="M209" s="81">
        <v>0.49</v>
      </c>
    </row>
    <row r="210" spans="1:13">
      <c r="A210" s="22" t="s">
        <v>595</v>
      </c>
      <c r="B210" s="19" t="s">
        <v>596</v>
      </c>
      <c r="C210" s="81" t="s">
        <v>36</v>
      </c>
      <c r="D210" s="81">
        <v>6.25</v>
      </c>
      <c r="E210" s="81">
        <v>5.92</v>
      </c>
      <c r="F210" s="81">
        <v>57.42</v>
      </c>
      <c r="G210" s="81">
        <v>304.17</v>
      </c>
      <c r="H210" s="81">
        <v>101.82</v>
      </c>
      <c r="I210" s="81">
        <v>31.86</v>
      </c>
      <c r="J210" s="81">
        <v>1.85</v>
      </c>
      <c r="K210" s="81">
        <v>0.13</v>
      </c>
      <c r="L210" s="81">
        <v>0.14000000000000001</v>
      </c>
      <c r="M210" s="81">
        <v>0.38</v>
      </c>
    </row>
    <row r="211" spans="1:13">
      <c r="A211" s="22" t="s">
        <v>595</v>
      </c>
      <c r="B211" s="19" t="s">
        <v>596</v>
      </c>
      <c r="C211" s="81" t="s">
        <v>135</v>
      </c>
      <c r="D211" s="81">
        <v>7.5</v>
      </c>
      <c r="E211" s="81">
        <v>7.1</v>
      </c>
      <c r="F211" s="81">
        <v>68.900000000000006</v>
      </c>
      <c r="G211" s="81">
        <v>365</v>
      </c>
      <c r="H211" s="81">
        <v>122.18</v>
      </c>
      <c r="I211" s="81">
        <v>38.229999999999997</v>
      </c>
      <c r="J211" s="81">
        <v>2.2200000000000002</v>
      </c>
      <c r="K211" s="81">
        <v>0.15</v>
      </c>
      <c r="L211" s="81">
        <v>0.17</v>
      </c>
      <c r="M211" s="81">
        <v>0.46</v>
      </c>
    </row>
    <row r="212" spans="1:13">
      <c r="A212" s="22" t="s">
        <v>595</v>
      </c>
      <c r="B212" s="19" t="s">
        <v>596</v>
      </c>
      <c r="C212" s="81" t="s">
        <v>116</v>
      </c>
      <c r="D212" s="81">
        <v>8.33</v>
      </c>
      <c r="E212" s="81">
        <v>7.89</v>
      </c>
      <c r="F212" s="81">
        <v>76.56</v>
      </c>
      <c r="G212" s="81">
        <v>405.56</v>
      </c>
      <c r="H212" s="81">
        <v>135.76</v>
      </c>
      <c r="I212" s="81">
        <v>42.48</v>
      </c>
      <c r="J212" s="81">
        <v>2.4700000000000002</v>
      </c>
      <c r="K212" s="81">
        <v>0.17</v>
      </c>
      <c r="L212" s="81">
        <v>0.19</v>
      </c>
      <c r="M212" s="81">
        <v>0.51</v>
      </c>
    </row>
    <row r="213" spans="1:13">
      <c r="A213" s="22" t="s">
        <v>597</v>
      </c>
      <c r="B213" s="19" t="s">
        <v>598</v>
      </c>
      <c r="C213" s="81" t="s">
        <v>36</v>
      </c>
      <c r="D213" s="81">
        <v>5.75</v>
      </c>
      <c r="E213" s="81">
        <v>7.42</v>
      </c>
      <c r="F213" s="81">
        <v>21.17</v>
      </c>
      <c r="G213" s="81">
        <v>174.17</v>
      </c>
      <c r="H213" s="81">
        <v>132.72999999999999</v>
      </c>
      <c r="I213" s="81">
        <v>44.04</v>
      </c>
      <c r="J213" s="81">
        <v>1.1499999999999999</v>
      </c>
      <c r="K213" s="81">
        <v>0.13</v>
      </c>
      <c r="L213" s="81">
        <v>0.18</v>
      </c>
      <c r="M213" s="81">
        <v>0.55000000000000004</v>
      </c>
    </row>
    <row r="214" spans="1:13">
      <c r="A214" s="22" t="s">
        <v>597</v>
      </c>
      <c r="B214" s="19" t="s">
        <v>598</v>
      </c>
      <c r="C214" s="81" t="s">
        <v>135</v>
      </c>
      <c r="D214" s="81">
        <v>6.9</v>
      </c>
      <c r="E214" s="81">
        <v>8.9</v>
      </c>
      <c r="F214" s="81">
        <v>25.4</v>
      </c>
      <c r="G214" s="81">
        <v>209</v>
      </c>
      <c r="H214" s="81">
        <v>159.27000000000001</v>
      </c>
      <c r="I214" s="81">
        <v>52.85</v>
      </c>
      <c r="J214" s="81">
        <v>1.38</v>
      </c>
      <c r="K214" s="81">
        <v>0.15</v>
      </c>
      <c r="L214" s="81">
        <v>0.21</v>
      </c>
      <c r="M214" s="81">
        <v>0.66</v>
      </c>
    </row>
    <row r="215" spans="1:13">
      <c r="A215" s="22" t="s">
        <v>597</v>
      </c>
      <c r="B215" s="19" t="s">
        <v>598</v>
      </c>
      <c r="C215" s="81" t="s">
        <v>116</v>
      </c>
      <c r="D215" s="81">
        <v>7.67</v>
      </c>
      <c r="E215" s="81">
        <v>9.89</v>
      </c>
      <c r="F215" s="81">
        <v>28.22</v>
      </c>
      <c r="G215" s="81">
        <v>232.22</v>
      </c>
      <c r="H215" s="81">
        <v>176.97</v>
      </c>
      <c r="I215" s="81">
        <v>58.72</v>
      </c>
      <c r="J215" s="81">
        <v>1.53</v>
      </c>
      <c r="K215" s="81">
        <v>0.17</v>
      </c>
      <c r="L215" s="81">
        <v>0.23</v>
      </c>
      <c r="M215" s="81">
        <v>0.73</v>
      </c>
    </row>
    <row r="216" spans="1:13">
      <c r="A216" s="22" t="s">
        <v>130</v>
      </c>
      <c r="B216" s="19" t="s">
        <v>131</v>
      </c>
      <c r="C216" s="81" t="s">
        <v>36</v>
      </c>
      <c r="D216" s="81">
        <v>5.5</v>
      </c>
      <c r="E216" s="81">
        <v>6</v>
      </c>
      <c r="F216" s="81">
        <v>39.17</v>
      </c>
      <c r="G216" s="81">
        <v>230.83</v>
      </c>
      <c r="H216" s="81">
        <v>99.33</v>
      </c>
      <c r="I216" s="81">
        <v>15.6</v>
      </c>
      <c r="J216" s="81">
        <v>0.38</v>
      </c>
      <c r="K216" s="81">
        <v>0.06</v>
      </c>
      <c r="L216" s="81">
        <v>0.12</v>
      </c>
      <c r="M216" s="81">
        <v>0.42</v>
      </c>
    </row>
    <row r="217" spans="1:13">
      <c r="A217" s="22" t="s">
        <v>130</v>
      </c>
      <c r="B217" s="19" t="s">
        <v>131</v>
      </c>
      <c r="C217" s="81" t="s">
        <v>135</v>
      </c>
      <c r="D217" s="81">
        <v>6.6</v>
      </c>
      <c r="E217" s="81">
        <v>7.2</v>
      </c>
      <c r="F217" s="81">
        <v>47</v>
      </c>
      <c r="G217" s="81">
        <v>277</v>
      </c>
      <c r="H217" s="81">
        <v>119.2</v>
      </c>
      <c r="I217" s="81">
        <v>18.72</v>
      </c>
      <c r="J217" s="81">
        <v>0.46</v>
      </c>
      <c r="K217" s="81">
        <v>7.0000000000000007E-2</v>
      </c>
      <c r="L217" s="81">
        <v>0.14000000000000001</v>
      </c>
      <c r="M217" s="81">
        <v>0.5</v>
      </c>
    </row>
    <row r="218" spans="1:13">
      <c r="A218" s="22" t="s">
        <v>130</v>
      </c>
      <c r="B218" s="19" t="s">
        <v>131</v>
      </c>
      <c r="C218" s="81" t="s">
        <v>116</v>
      </c>
      <c r="D218" s="81">
        <v>7.33</v>
      </c>
      <c r="E218" s="81">
        <v>8</v>
      </c>
      <c r="F218" s="81">
        <v>52.22</v>
      </c>
      <c r="G218" s="81">
        <v>307.77999999999997</v>
      </c>
      <c r="H218" s="81">
        <v>132.44</v>
      </c>
      <c r="I218" s="81">
        <v>20.8</v>
      </c>
      <c r="J218" s="81">
        <v>0.51</v>
      </c>
      <c r="K218" s="81">
        <v>0.08</v>
      </c>
      <c r="L218" s="81">
        <v>0.16</v>
      </c>
      <c r="M218" s="81">
        <v>0.56000000000000005</v>
      </c>
    </row>
    <row r="219" spans="1:13">
      <c r="A219" s="22" t="s">
        <v>599</v>
      </c>
      <c r="B219" s="19" t="s">
        <v>600</v>
      </c>
      <c r="C219" s="81" t="s">
        <v>36</v>
      </c>
      <c r="D219" s="81">
        <v>7.83</v>
      </c>
      <c r="E219" s="81">
        <v>9.25</v>
      </c>
      <c r="F219" s="81">
        <v>30</v>
      </c>
      <c r="G219" s="81">
        <v>234.17</v>
      </c>
      <c r="H219" s="81">
        <v>140.02000000000001</v>
      </c>
      <c r="I219" s="81">
        <v>59.73</v>
      </c>
      <c r="J219" s="81">
        <v>1.85</v>
      </c>
      <c r="K219" s="81">
        <v>0.17</v>
      </c>
      <c r="L219" s="81">
        <v>0.22</v>
      </c>
      <c r="M219" s="81">
        <v>0.54</v>
      </c>
    </row>
    <row r="220" spans="1:13">
      <c r="A220" s="22" t="s">
        <v>599</v>
      </c>
      <c r="B220" s="19" t="s">
        <v>600</v>
      </c>
      <c r="C220" s="81" t="s">
        <v>135</v>
      </c>
      <c r="D220" s="81">
        <v>9.4</v>
      </c>
      <c r="E220" s="81">
        <v>11.1</v>
      </c>
      <c r="F220" s="81">
        <v>36</v>
      </c>
      <c r="G220" s="81">
        <v>281</v>
      </c>
      <c r="H220" s="81">
        <v>168.02</v>
      </c>
      <c r="I220" s="81">
        <v>71.680000000000007</v>
      </c>
      <c r="J220" s="81">
        <v>2.2200000000000002</v>
      </c>
      <c r="K220" s="81">
        <v>0.2</v>
      </c>
      <c r="L220" s="81">
        <v>0.26</v>
      </c>
      <c r="M220" s="81">
        <v>0.65</v>
      </c>
    </row>
    <row r="221" spans="1:13">
      <c r="A221" s="22" t="s">
        <v>599</v>
      </c>
      <c r="B221" s="19" t="s">
        <v>600</v>
      </c>
      <c r="C221" s="81" t="s">
        <v>116</v>
      </c>
      <c r="D221" s="81">
        <v>10.44</v>
      </c>
      <c r="E221" s="81">
        <v>12.33</v>
      </c>
      <c r="F221" s="81">
        <v>40</v>
      </c>
      <c r="G221" s="81">
        <v>312.22000000000003</v>
      </c>
      <c r="H221" s="81">
        <v>186.69</v>
      </c>
      <c r="I221" s="81">
        <v>79.64</v>
      </c>
      <c r="J221" s="81">
        <v>2.4700000000000002</v>
      </c>
      <c r="K221" s="81">
        <v>0.22</v>
      </c>
      <c r="L221" s="81">
        <v>0.28999999999999998</v>
      </c>
      <c r="M221" s="81">
        <v>0.72</v>
      </c>
    </row>
    <row r="222" spans="1:13">
      <c r="A222" s="22" t="s">
        <v>601</v>
      </c>
      <c r="B222" s="19" t="s">
        <v>602</v>
      </c>
      <c r="C222" s="81" t="s">
        <v>36</v>
      </c>
      <c r="D222" s="81">
        <v>7.5</v>
      </c>
      <c r="E222" s="81">
        <v>8.83</v>
      </c>
      <c r="F222" s="81">
        <v>30.58</v>
      </c>
      <c r="G222" s="81">
        <v>231.67</v>
      </c>
      <c r="H222" s="81">
        <v>140.13999999999999</v>
      </c>
      <c r="I222" s="81">
        <v>48.32</v>
      </c>
      <c r="J222" s="81">
        <v>1.49</v>
      </c>
      <c r="K222" s="81">
        <v>0.14000000000000001</v>
      </c>
      <c r="L222" s="81">
        <v>0.21</v>
      </c>
      <c r="M222" s="81">
        <v>0.55000000000000004</v>
      </c>
    </row>
    <row r="223" spans="1:13">
      <c r="A223" s="22" t="s">
        <v>601</v>
      </c>
      <c r="B223" s="19" t="s">
        <v>602</v>
      </c>
      <c r="C223" s="81" t="s">
        <v>135</v>
      </c>
      <c r="D223" s="81">
        <v>9</v>
      </c>
      <c r="E223" s="81">
        <v>10.6</v>
      </c>
      <c r="F223" s="81">
        <v>36.700000000000003</v>
      </c>
      <c r="G223" s="81">
        <v>278</v>
      </c>
      <c r="H223" s="81">
        <v>168.17</v>
      </c>
      <c r="I223" s="81">
        <v>57.98</v>
      </c>
      <c r="J223" s="81">
        <v>1.79</v>
      </c>
      <c r="K223" s="81">
        <v>0.17</v>
      </c>
      <c r="L223" s="81">
        <v>0.25</v>
      </c>
      <c r="M223" s="81">
        <v>0.66</v>
      </c>
    </row>
    <row r="224" spans="1:13">
      <c r="A224" s="22" t="s">
        <v>601</v>
      </c>
      <c r="B224" s="19" t="s">
        <v>602</v>
      </c>
      <c r="C224" s="81" t="s">
        <v>116</v>
      </c>
      <c r="D224" s="81">
        <v>10</v>
      </c>
      <c r="E224" s="81">
        <v>11.78</v>
      </c>
      <c r="F224" s="81">
        <v>40.78</v>
      </c>
      <c r="G224" s="81">
        <v>308.89</v>
      </c>
      <c r="H224" s="81">
        <v>186.86</v>
      </c>
      <c r="I224" s="81">
        <v>64.42</v>
      </c>
      <c r="J224" s="81">
        <v>1.99</v>
      </c>
      <c r="K224" s="81">
        <v>0.19</v>
      </c>
      <c r="L224" s="81">
        <v>0.28000000000000003</v>
      </c>
      <c r="M224" s="81">
        <v>0.73</v>
      </c>
    </row>
    <row r="225" spans="1:13">
      <c r="A225" s="22" t="s">
        <v>151</v>
      </c>
      <c r="B225" s="19" t="s">
        <v>152</v>
      </c>
      <c r="C225" s="81" t="s">
        <v>36</v>
      </c>
      <c r="D225" s="81">
        <v>6.08</v>
      </c>
      <c r="E225" s="81">
        <v>7.67</v>
      </c>
      <c r="F225" s="81">
        <v>25.42</v>
      </c>
      <c r="G225" s="81">
        <v>195</v>
      </c>
      <c r="H225" s="81">
        <v>158.71</v>
      </c>
      <c r="I225" s="81">
        <v>21.49</v>
      </c>
      <c r="J225" s="81">
        <v>0.37</v>
      </c>
      <c r="K225" s="81">
        <v>7.0000000000000007E-2</v>
      </c>
      <c r="L225" s="81">
        <v>0.19</v>
      </c>
      <c r="M225" s="81">
        <v>0.69</v>
      </c>
    </row>
    <row r="226" spans="1:13">
      <c r="A226" s="22" t="s">
        <v>151</v>
      </c>
      <c r="B226" s="19" t="s">
        <v>152</v>
      </c>
      <c r="C226" s="81" t="s">
        <v>135</v>
      </c>
      <c r="D226" s="81">
        <v>7.3</v>
      </c>
      <c r="E226" s="81">
        <v>9.1999999999999993</v>
      </c>
      <c r="F226" s="81">
        <v>30.5</v>
      </c>
      <c r="G226" s="81">
        <v>234</v>
      </c>
      <c r="H226" s="81">
        <v>190.45</v>
      </c>
      <c r="I226" s="81">
        <v>25.79</v>
      </c>
      <c r="J226" s="81">
        <v>0.44</v>
      </c>
      <c r="K226" s="81">
        <v>0.08</v>
      </c>
      <c r="L226" s="81">
        <v>0.23</v>
      </c>
      <c r="M226" s="81">
        <v>0.83</v>
      </c>
    </row>
    <row r="227" spans="1:13">
      <c r="A227" s="22" t="s">
        <v>151</v>
      </c>
      <c r="B227" s="19" t="s">
        <v>152</v>
      </c>
      <c r="C227" s="81" t="s">
        <v>116</v>
      </c>
      <c r="D227" s="81">
        <v>8.11</v>
      </c>
      <c r="E227" s="81">
        <v>10.220000000000001</v>
      </c>
      <c r="F227" s="81">
        <v>33.89</v>
      </c>
      <c r="G227" s="81">
        <v>260</v>
      </c>
      <c r="H227" s="81">
        <v>211.61</v>
      </c>
      <c r="I227" s="81">
        <v>28.66</v>
      </c>
      <c r="J227" s="81">
        <v>0.49</v>
      </c>
      <c r="K227" s="81">
        <v>0.09</v>
      </c>
      <c r="L227" s="81">
        <v>0.26</v>
      </c>
      <c r="M227" s="81">
        <v>0.92</v>
      </c>
    </row>
    <row r="228" spans="1:13">
      <c r="A228" s="22" t="s">
        <v>603</v>
      </c>
      <c r="B228" s="19" t="s">
        <v>478</v>
      </c>
      <c r="C228" s="81" t="s">
        <v>36</v>
      </c>
      <c r="D228" s="81">
        <v>5.92</v>
      </c>
      <c r="E228" s="81">
        <v>7.67</v>
      </c>
      <c r="F228" s="81">
        <v>24.75</v>
      </c>
      <c r="G228" s="81">
        <v>191.67</v>
      </c>
      <c r="H228" s="81">
        <v>110.36</v>
      </c>
      <c r="I228" s="81">
        <v>44.33</v>
      </c>
      <c r="J228" s="81">
        <v>1.26</v>
      </c>
      <c r="K228" s="81">
        <v>0.16</v>
      </c>
      <c r="L228" s="81">
        <v>0.14000000000000001</v>
      </c>
      <c r="M228" s="81">
        <v>0.41</v>
      </c>
    </row>
    <row r="229" spans="1:13">
      <c r="A229" s="22" t="s">
        <v>603</v>
      </c>
      <c r="B229" s="19" t="s">
        <v>478</v>
      </c>
      <c r="C229" s="81" t="s">
        <v>135</v>
      </c>
      <c r="D229" s="81">
        <v>7.1</v>
      </c>
      <c r="E229" s="81">
        <v>9.1999999999999993</v>
      </c>
      <c r="F229" s="81">
        <v>29.7</v>
      </c>
      <c r="G229" s="81">
        <v>230</v>
      </c>
      <c r="H229" s="81">
        <v>132.43</v>
      </c>
      <c r="I229" s="81">
        <v>53.2</v>
      </c>
      <c r="J229" s="81">
        <v>1.51</v>
      </c>
      <c r="K229" s="81">
        <v>0.19</v>
      </c>
      <c r="L229" s="81">
        <v>0.17</v>
      </c>
      <c r="M229" s="81">
        <v>0.49</v>
      </c>
    </row>
    <row r="230" spans="1:13">
      <c r="A230" s="22" t="s">
        <v>603</v>
      </c>
      <c r="B230" s="19" t="s">
        <v>478</v>
      </c>
      <c r="C230" s="81" t="s">
        <v>116</v>
      </c>
      <c r="D230" s="81">
        <v>7.89</v>
      </c>
      <c r="E230" s="81">
        <v>10.220000000000001</v>
      </c>
      <c r="F230" s="81">
        <v>33</v>
      </c>
      <c r="G230" s="81">
        <v>255.56</v>
      </c>
      <c r="H230" s="81">
        <v>147.13999999999999</v>
      </c>
      <c r="I230" s="81">
        <v>59.11</v>
      </c>
      <c r="J230" s="81">
        <v>1.68</v>
      </c>
      <c r="K230" s="81">
        <v>0.21</v>
      </c>
      <c r="L230" s="81">
        <v>0.19</v>
      </c>
      <c r="M230" s="81">
        <v>0.54</v>
      </c>
    </row>
    <row r="231" spans="1:13">
      <c r="A231" s="22" t="s">
        <v>604</v>
      </c>
      <c r="B231" s="19" t="s">
        <v>288</v>
      </c>
      <c r="C231" s="81" t="s">
        <v>36</v>
      </c>
      <c r="D231" s="81">
        <v>5.5</v>
      </c>
      <c r="E231" s="81">
        <v>7.67</v>
      </c>
      <c r="F231" s="81">
        <v>26.58</v>
      </c>
      <c r="G231" s="81">
        <v>197.5</v>
      </c>
      <c r="H231" s="81">
        <v>160.33000000000001</v>
      </c>
      <c r="I231" s="81">
        <v>29.28</v>
      </c>
      <c r="J231" s="81">
        <v>0.38</v>
      </c>
      <c r="K231" s="81">
        <v>0.06</v>
      </c>
      <c r="L231" s="81">
        <v>0.19</v>
      </c>
      <c r="M231" s="81">
        <v>0.71</v>
      </c>
    </row>
    <row r="232" spans="1:13">
      <c r="A232" s="22" t="s">
        <v>604</v>
      </c>
      <c r="B232" s="19" t="s">
        <v>288</v>
      </c>
      <c r="C232" s="81" t="s">
        <v>135</v>
      </c>
      <c r="D232" s="81">
        <v>6.6</v>
      </c>
      <c r="E232" s="81">
        <v>9.1999999999999993</v>
      </c>
      <c r="F232" s="81">
        <v>31.9</v>
      </c>
      <c r="G232" s="81">
        <v>237</v>
      </c>
      <c r="H232" s="81">
        <v>192.39</v>
      </c>
      <c r="I232" s="81">
        <v>35.130000000000003</v>
      </c>
      <c r="J232" s="81">
        <v>0.46</v>
      </c>
      <c r="K232" s="81">
        <v>7.0000000000000007E-2</v>
      </c>
      <c r="L232" s="81">
        <v>0.23</v>
      </c>
      <c r="M232" s="81">
        <v>0.85</v>
      </c>
    </row>
    <row r="233" spans="1:13">
      <c r="A233" s="22" t="s">
        <v>604</v>
      </c>
      <c r="B233" s="19" t="s">
        <v>288</v>
      </c>
      <c r="C233" s="81" t="s">
        <v>116</v>
      </c>
      <c r="D233" s="81">
        <v>7.33</v>
      </c>
      <c r="E233" s="81">
        <v>10.220000000000001</v>
      </c>
      <c r="F233" s="81">
        <v>35.44</v>
      </c>
      <c r="G233" s="81">
        <v>263.33</v>
      </c>
      <c r="H233" s="81">
        <v>213.77</v>
      </c>
      <c r="I233" s="81">
        <v>39.03</v>
      </c>
      <c r="J233" s="81">
        <v>0.51</v>
      </c>
      <c r="K233" s="81">
        <v>0.08</v>
      </c>
      <c r="L233" s="81">
        <v>0.26</v>
      </c>
      <c r="M233" s="81">
        <v>0.94</v>
      </c>
    </row>
    <row r="234" spans="1:13">
      <c r="A234" s="22" t="s">
        <v>605</v>
      </c>
      <c r="B234" s="19" t="s">
        <v>219</v>
      </c>
      <c r="C234" s="81" t="s">
        <v>36</v>
      </c>
      <c r="D234" s="81">
        <v>5.58</v>
      </c>
      <c r="E234" s="81">
        <v>6.58</v>
      </c>
      <c r="F234" s="81">
        <v>26.42</v>
      </c>
      <c r="G234" s="81">
        <v>186.67</v>
      </c>
      <c r="H234" s="81">
        <v>96.9</v>
      </c>
      <c r="I234" s="81">
        <v>33.700000000000003</v>
      </c>
      <c r="J234" s="81">
        <v>0.88</v>
      </c>
      <c r="K234" s="81">
        <v>0.13</v>
      </c>
      <c r="L234" s="81">
        <v>0.12</v>
      </c>
      <c r="M234" s="81">
        <v>0.4</v>
      </c>
    </row>
    <row r="235" spans="1:13">
      <c r="A235" s="22" t="s">
        <v>605</v>
      </c>
      <c r="B235" s="19" t="s">
        <v>219</v>
      </c>
      <c r="C235" s="81" t="s">
        <v>135</v>
      </c>
      <c r="D235" s="81">
        <v>6.7</v>
      </c>
      <c r="E235" s="81">
        <v>7.9</v>
      </c>
      <c r="F235" s="81">
        <v>31.7</v>
      </c>
      <c r="G235" s="81">
        <v>224</v>
      </c>
      <c r="H235" s="81">
        <v>116.28</v>
      </c>
      <c r="I235" s="81">
        <v>40.44</v>
      </c>
      <c r="J235" s="81">
        <v>1.06</v>
      </c>
      <c r="K235" s="81">
        <v>0.16</v>
      </c>
      <c r="L235" s="81">
        <v>0.14000000000000001</v>
      </c>
      <c r="M235" s="81">
        <v>0.48</v>
      </c>
    </row>
    <row r="236" spans="1:13">
      <c r="A236" s="22" t="s">
        <v>605</v>
      </c>
      <c r="B236" s="19" t="s">
        <v>219</v>
      </c>
      <c r="C236" s="81" t="s">
        <v>116</v>
      </c>
      <c r="D236" s="81">
        <v>7.44</v>
      </c>
      <c r="E236" s="81">
        <v>8.7799999999999994</v>
      </c>
      <c r="F236" s="81">
        <v>35.22</v>
      </c>
      <c r="G236" s="81">
        <v>248.89</v>
      </c>
      <c r="H236" s="81">
        <v>129.19999999999999</v>
      </c>
      <c r="I236" s="81">
        <v>44.93</v>
      </c>
      <c r="J236" s="81">
        <v>1.18</v>
      </c>
      <c r="K236" s="81">
        <v>0.18</v>
      </c>
      <c r="L236" s="81">
        <v>0.16</v>
      </c>
      <c r="M236" s="81">
        <v>0.53</v>
      </c>
    </row>
    <row r="237" spans="1:13">
      <c r="A237" s="22" t="s">
        <v>138</v>
      </c>
      <c r="B237" s="19" t="s">
        <v>139</v>
      </c>
      <c r="C237" s="81" t="s">
        <v>36</v>
      </c>
      <c r="D237" s="81">
        <v>5.58</v>
      </c>
      <c r="E237" s="81">
        <v>6</v>
      </c>
      <c r="F237" s="81">
        <v>27.42</v>
      </c>
      <c r="G237" s="81">
        <v>180.83</v>
      </c>
      <c r="H237" s="81">
        <v>100.69</v>
      </c>
      <c r="I237" s="81">
        <v>27.21</v>
      </c>
      <c r="J237" s="81">
        <v>1.37</v>
      </c>
      <c r="K237" s="81">
        <v>0.1</v>
      </c>
      <c r="L237" s="81">
        <v>0.13</v>
      </c>
      <c r="M237" s="81">
        <v>0.4</v>
      </c>
    </row>
    <row r="238" spans="1:13">
      <c r="A238" s="22" t="s">
        <v>138</v>
      </c>
      <c r="B238" s="19" t="s">
        <v>139</v>
      </c>
      <c r="C238" s="81" t="s">
        <v>135</v>
      </c>
      <c r="D238" s="81">
        <v>6.7</v>
      </c>
      <c r="E238" s="81">
        <v>7.2</v>
      </c>
      <c r="F238" s="81">
        <v>32.9</v>
      </c>
      <c r="G238" s="81">
        <v>217</v>
      </c>
      <c r="H238" s="81">
        <v>120.83</v>
      </c>
      <c r="I238" s="81">
        <v>32.65</v>
      </c>
      <c r="J238" s="81">
        <v>1.64</v>
      </c>
      <c r="K238" s="81">
        <v>0.12</v>
      </c>
      <c r="L238" s="81">
        <v>0.16</v>
      </c>
      <c r="M238" s="81">
        <v>0.48</v>
      </c>
    </row>
    <row r="239" spans="1:13">
      <c r="A239" s="22" t="s">
        <v>138</v>
      </c>
      <c r="B239" s="19" t="s">
        <v>139</v>
      </c>
      <c r="C239" s="81" t="s">
        <v>116</v>
      </c>
      <c r="D239" s="81">
        <v>7.44</v>
      </c>
      <c r="E239" s="81">
        <v>8</v>
      </c>
      <c r="F239" s="81">
        <v>36.56</v>
      </c>
      <c r="G239" s="81">
        <v>241.11</v>
      </c>
      <c r="H239" s="81">
        <v>134.26</v>
      </c>
      <c r="I239" s="81">
        <v>36.28</v>
      </c>
      <c r="J239" s="81">
        <v>1.82</v>
      </c>
      <c r="K239" s="81">
        <v>0.13</v>
      </c>
      <c r="L239" s="81">
        <v>0.18</v>
      </c>
      <c r="M239" s="81">
        <v>0.53</v>
      </c>
    </row>
    <row r="240" spans="1:13">
      <c r="A240" s="22" t="s">
        <v>123</v>
      </c>
      <c r="B240" s="19" t="s">
        <v>124</v>
      </c>
      <c r="C240" s="81" t="s">
        <v>36</v>
      </c>
      <c r="D240" s="81">
        <v>4.75</v>
      </c>
      <c r="E240" s="81">
        <v>6.67</v>
      </c>
      <c r="F240" s="81">
        <v>25.5</v>
      </c>
      <c r="G240" s="81">
        <v>180.83</v>
      </c>
      <c r="H240" s="81">
        <v>94.88</v>
      </c>
      <c r="I240" s="81">
        <v>27.74</v>
      </c>
      <c r="J240" s="81">
        <v>0.61</v>
      </c>
      <c r="K240" s="81">
        <v>0.09</v>
      </c>
      <c r="L240" s="81">
        <v>0.12</v>
      </c>
      <c r="M240" s="81">
        <v>0.4</v>
      </c>
    </row>
    <row r="241" spans="1:13">
      <c r="A241" s="22" t="s">
        <v>123</v>
      </c>
      <c r="B241" s="19" t="s">
        <v>124</v>
      </c>
      <c r="C241" s="81" t="s">
        <v>135</v>
      </c>
      <c r="D241" s="81">
        <v>5.7</v>
      </c>
      <c r="E241" s="81">
        <v>8</v>
      </c>
      <c r="F241" s="81">
        <v>30.6</v>
      </c>
      <c r="G241" s="81">
        <v>217</v>
      </c>
      <c r="H241" s="81">
        <v>113.85</v>
      </c>
      <c r="I241" s="81">
        <v>33.29</v>
      </c>
      <c r="J241" s="81">
        <v>0.73</v>
      </c>
      <c r="K241" s="81">
        <v>0.11</v>
      </c>
      <c r="L241" s="81">
        <v>0.14000000000000001</v>
      </c>
      <c r="M241" s="81">
        <v>0.48</v>
      </c>
    </row>
    <row r="242" spans="1:13">
      <c r="A242" s="22" t="s">
        <v>123</v>
      </c>
      <c r="B242" s="19" t="s">
        <v>124</v>
      </c>
      <c r="C242" s="81" t="s">
        <v>116</v>
      </c>
      <c r="D242" s="81">
        <v>6.33</v>
      </c>
      <c r="E242" s="81">
        <v>8.89</v>
      </c>
      <c r="F242" s="81">
        <v>34</v>
      </c>
      <c r="G242" s="81">
        <v>241.11</v>
      </c>
      <c r="H242" s="81">
        <v>126.5</v>
      </c>
      <c r="I242" s="81">
        <v>36.99</v>
      </c>
      <c r="J242" s="81">
        <v>0.81</v>
      </c>
      <c r="K242" s="81">
        <v>0.12</v>
      </c>
      <c r="L242" s="81">
        <v>0.16</v>
      </c>
      <c r="M242" s="81">
        <v>0.53</v>
      </c>
    </row>
    <row r="243" spans="1:13">
      <c r="A243" s="22" t="s">
        <v>144</v>
      </c>
      <c r="B243" s="19" t="s">
        <v>145</v>
      </c>
      <c r="C243" s="81" t="s">
        <v>36</v>
      </c>
      <c r="D243" s="81">
        <v>6.08</v>
      </c>
      <c r="E243" s="81">
        <v>7.08</v>
      </c>
      <c r="F243" s="81">
        <v>21.67</v>
      </c>
      <c r="G243" s="81">
        <v>175</v>
      </c>
      <c r="H243" s="81">
        <v>100.2</v>
      </c>
      <c r="I243" s="81">
        <v>55.7</v>
      </c>
      <c r="J243" s="81">
        <v>1.65</v>
      </c>
      <c r="K243" s="81">
        <v>0.15</v>
      </c>
      <c r="L243" s="81">
        <v>0.15</v>
      </c>
      <c r="M243" s="81">
        <v>0.39</v>
      </c>
    </row>
    <row r="244" spans="1:13">
      <c r="A244" s="22" t="s">
        <v>144</v>
      </c>
      <c r="B244" s="19" t="s">
        <v>145</v>
      </c>
      <c r="C244" s="81" t="s">
        <v>135</v>
      </c>
      <c r="D244" s="81">
        <v>7.3</v>
      </c>
      <c r="E244" s="81">
        <v>8.5</v>
      </c>
      <c r="F244" s="81">
        <v>26</v>
      </c>
      <c r="G244" s="81">
        <v>210</v>
      </c>
      <c r="H244" s="81">
        <v>120.24</v>
      </c>
      <c r="I244" s="81">
        <v>66.84</v>
      </c>
      <c r="J244" s="81">
        <v>1.98</v>
      </c>
      <c r="K244" s="81">
        <v>0.18</v>
      </c>
      <c r="L244" s="81">
        <v>0.18</v>
      </c>
      <c r="M244" s="81">
        <v>0.47</v>
      </c>
    </row>
    <row r="245" spans="1:13">
      <c r="A245" s="22" t="s">
        <v>144</v>
      </c>
      <c r="B245" s="19" t="s">
        <v>145</v>
      </c>
      <c r="C245" s="81" t="s">
        <v>116</v>
      </c>
      <c r="D245" s="81">
        <v>8.11</v>
      </c>
      <c r="E245" s="81">
        <v>9.44</v>
      </c>
      <c r="F245" s="81">
        <v>28.89</v>
      </c>
      <c r="G245" s="81">
        <v>233.33</v>
      </c>
      <c r="H245" s="81">
        <v>133.6</v>
      </c>
      <c r="I245" s="81">
        <v>74.27</v>
      </c>
      <c r="J245" s="81">
        <v>2.2000000000000002</v>
      </c>
      <c r="K245" s="81">
        <v>0.2</v>
      </c>
      <c r="L245" s="81">
        <v>0.2</v>
      </c>
      <c r="M245" s="81">
        <v>0.52</v>
      </c>
    </row>
    <row r="246" spans="1:13">
      <c r="A246" s="22" t="s">
        <v>606</v>
      </c>
      <c r="B246" s="19" t="s">
        <v>607</v>
      </c>
      <c r="C246" s="81" t="s">
        <v>36</v>
      </c>
      <c r="D246" s="81">
        <v>5.83</v>
      </c>
      <c r="E246" s="81">
        <v>7</v>
      </c>
      <c r="F246" s="81">
        <v>22.17</v>
      </c>
      <c r="G246" s="81">
        <v>176.67</v>
      </c>
      <c r="H246" s="81">
        <v>103.6</v>
      </c>
      <c r="I246" s="81">
        <v>46.08</v>
      </c>
      <c r="J246" s="81">
        <v>1.35</v>
      </c>
      <c r="K246" s="81">
        <v>0.13</v>
      </c>
      <c r="L246" s="81">
        <v>0.14000000000000001</v>
      </c>
      <c r="M246" s="81">
        <v>0.39</v>
      </c>
    </row>
    <row r="247" spans="1:13">
      <c r="A247" s="22" t="s">
        <v>606</v>
      </c>
      <c r="B247" s="19" t="s">
        <v>607</v>
      </c>
      <c r="C247" s="81" t="s">
        <v>135</v>
      </c>
      <c r="D247" s="81">
        <v>7</v>
      </c>
      <c r="E247" s="81">
        <v>8.4</v>
      </c>
      <c r="F247" s="81">
        <v>26.6</v>
      </c>
      <c r="G247" s="81">
        <v>212</v>
      </c>
      <c r="H247" s="81">
        <v>124.32</v>
      </c>
      <c r="I247" s="81">
        <v>55.3</v>
      </c>
      <c r="J247" s="81">
        <v>1.62</v>
      </c>
      <c r="K247" s="81">
        <v>0.16</v>
      </c>
      <c r="L247" s="81">
        <v>0.17</v>
      </c>
      <c r="M247" s="81">
        <v>0.47</v>
      </c>
    </row>
    <row r="248" spans="1:13">
      <c r="A248" s="22" t="s">
        <v>606</v>
      </c>
      <c r="B248" s="19" t="s">
        <v>607</v>
      </c>
      <c r="C248" s="81" t="s">
        <v>116</v>
      </c>
      <c r="D248" s="81">
        <v>7.78</v>
      </c>
      <c r="E248" s="81">
        <v>9.33</v>
      </c>
      <c r="F248" s="81">
        <v>29.56</v>
      </c>
      <c r="G248" s="81">
        <v>235.56</v>
      </c>
      <c r="H248" s="81">
        <v>138.13</v>
      </c>
      <c r="I248" s="81">
        <v>61.44</v>
      </c>
      <c r="J248" s="81">
        <v>1.8</v>
      </c>
      <c r="K248" s="81">
        <v>0.18</v>
      </c>
      <c r="L248" s="81">
        <v>0.19</v>
      </c>
      <c r="M248" s="81">
        <v>0.52</v>
      </c>
    </row>
    <row r="249" spans="1:13">
      <c r="A249" s="22" t="s">
        <v>608</v>
      </c>
      <c r="B249" s="19" t="s">
        <v>609</v>
      </c>
      <c r="C249" s="81" t="s">
        <v>36</v>
      </c>
      <c r="D249" s="81">
        <v>5.67</v>
      </c>
      <c r="E249" s="81">
        <v>6.67</v>
      </c>
      <c r="F249" s="81">
        <v>22.58</v>
      </c>
      <c r="G249" s="81">
        <v>175</v>
      </c>
      <c r="H249" s="81">
        <v>100.46</v>
      </c>
      <c r="I249" s="81">
        <v>41.46</v>
      </c>
      <c r="J249" s="81">
        <v>1.22</v>
      </c>
      <c r="K249" s="81">
        <v>0.12</v>
      </c>
      <c r="L249" s="81">
        <v>0.13</v>
      </c>
      <c r="M249" s="81">
        <v>0.39</v>
      </c>
    </row>
    <row r="250" spans="1:13">
      <c r="A250" s="22" t="s">
        <v>608</v>
      </c>
      <c r="B250" s="19" t="s">
        <v>609</v>
      </c>
      <c r="C250" s="81" t="s">
        <v>135</v>
      </c>
      <c r="D250" s="81">
        <v>6.8</v>
      </c>
      <c r="E250" s="81">
        <v>8</v>
      </c>
      <c r="F250" s="81">
        <v>27.1</v>
      </c>
      <c r="G250" s="81">
        <v>210</v>
      </c>
      <c r="H250" s="81">
        <v>120.55</v>
      </c>
      <c r="I250" s="81">
        <v>49.75</v>
      </c>
      <c r="J250" s="81">
        <v>1.46</v>
      </c>
      <c r="K250" s="81">
        <v>0.14000000000000001</v>
      </c>
      <c r="L250" s="81">
        <v>0.16</v>
      </c>
      <c r="M250" s="81">
        <v>0.47</v>
      </c>
    </row>
    <row r="251" spans="1:13">
      <c r="A251" s="22" t="s">
        <v>608</v>
      </c>
      <c r="B251" s="19" t="s">
        <v>609</v>
      </c>
      <c r="C251" s="81" t="s">
        <v>116</v>
      </c>
      <c r="D251" s="81">
        <v>7.56</v>
      </c>
      <c r="E251" s="81">
        <v>8.89</v>
      </c>
      <c r="F251" s="81">
        <v>30.11</v>
      </c>
      <c r="G251" s="81">
        <v>233.33</v>
      </c>
      <c r="H251" s="81">
        <v>133.94</v>
      </c>
      <c r="I251" s="81">
        <v>55.28</v>
      </c>
      <c r="J251" s="81">
        <v>1.62</v>
      </c>
      <c r="K251" s="81">
        <v>0.16</v>
      </c>
      <c r="L251" s="81">
        <v>0.18</v>
      </c>
      <c r="M251" s="81">
        <v>0.52</v>
      </c>
    </row>
    <row r="252" spans="1:13">
      <c r="A252" s="22" t="s">
        <v>610</v>
      </c>
      <c r="B252" s="19" t="s">
        <v>427</v>
      </c>
      <c r="C252" s="81">
        <v>300</v>
      </c>
      <c r="D252" s="81">
        <v>22.6</v>
      </c>
      <c r="E252" s="81">
        <v>30.4</v>
      </c>
      <c r="F252" s="81">
        <v>64.5</v>
      </c>
      <c r="G252" s="81">
        <v>628</v>
      </c>
      <c r="H252" s="81">
        <v>27.46</v>
      </c>
      <c r="I252" s="81">
        <v>75.569999999999993</v>
      </c>
      <c r="J252" s="81">
        <v>3.71</v>
      </c>
      <c r="K252" s="81">
        <v>0.13</v>
      </c>
      <c r="L252" s="81">
        <v>0.17</v>
      </c>
      <c r="M252" s="81">
        <v>4.04</v>
      </c>
    </row>
    <row r="253" spans="1:13">
      <c r="A253" s="22" t="s">
        <v>610</v>
      </c>
      <c r="B253" s="19" t="s">
        <v>427</v>
      </c>
      <c r="C253" s="81">
        <v>350</v>
      </c>
      <c r="D253" s="81">
        <v>26.3</v>
      </c>
      <c r="E253" s="81">
        <v>35.5</v>
      </c>
      <c r="F253" s="81">
        <v>75.3</v>
      </c>
      <c r="G253" s="81">
        <v>733</v>
      </c>
      <c r="H253" s="81">
        <v>32.04</v>
      </c>
      <c r="I253" s="81">
        <v>88.16</v>
      </c>
      <c r="J253" s="81">
        <v>4.32</v>
      </c>
      <c r="K253" s="81">
        <v>0.15</v>
      </c>
      <c r="L253" s="81">
        <v>0.21</v>
      </c>
      <c r="M253" s="81">
        <v>4.71</v>
      </c>
    </row>
    <row r="254" spans="1:13">
      <c r="A254" s="22" t="s">
        <v>611</v>
      </c>
      <c r="B254" s="19" t="s">
        <v>612</v>
      </c>
      <c r="C254" s="81">
        <v>230</v>
      </c>
      <c r="D254" s="27">
        <v>17.3</v>
      </c>
      <c r="E254" s="27">
        <v>18.489999999999998</v>
      </c>
      <c r="F254" s="27">
        <v>18.68</v>
      </c>
      <c r="G254" s="27">
        <v>311.88</v>
      </c>
      <c r="H254" s="27">
        <v>7.33</v>
      </c>
      <c r="I254" s="27">
        <v>6.61</v>
      </c>
      <c r="J254" s="27">
        <v>0.32</v>
      </c>
      <c r="K254" s="27">
        <v>0.01</v>
      </c>
      <c r="L254" s="27">
        <v>0.01</v>
      </c>
      <c r="M254" s="27">
        <v>1.47</v>
      </c>
    </row>
    <row r="255" spans="1:13">
      <c r="A255" s="22" t="s">
        <v>611</v>
      </c>
      <c r="B255" s="19" t="s">
        <v>612</v>
      </c>
      <c r="C255" s="21">
        <v>240</v>
      </c>
      <c r="D255" s="81">
        <v>18.05</v>
      </c>
      <c r="E255" s="81">
        <v>19.3</v>
      </c>
      <c r="F255" s="81">
        <v>19.489999999999998</v>
      </c>
      <c r="G255" s="81">
        <v>325.44</v>
      </c>
      <c r="H255" s="81">
        <v>7.65</v>
      </c>
      <c r="I255" s="81">
        <v>6.9</v>
      </c>
      <c r="J255" s="81">
        <v>0.34</v>
      </c>
      <c r="K255" s="81">
        <v>0.01</v>
      </c>
      <c r="L255" s="81">
        <v>0.01</v>
      </c>
      <c r="M255" s="81">
        <v>1.54</v>
      </c>
    </row>
    <row r="256" spans="1:13">
      <c r="A256" s="22" t="s">
        <v>611</v>
      </c>
      <c r="B256" s="19" t="s">
        <v>612</v>
      </c>
      <c r="C256" s="81">
        <v>250</v>
      </c>
      <c r="D256" s="23">
        <v>18.8</v>
      </c>
      <c r="E256" s="23">
        <v>20.100000000000001</v>
      </c>
      <c r="F256" s="23">
        <v>20.3</v>
      </c>
      <c r="G256" s="23">
        <v>339</v>
      </c>
      <c r="H256" s="23">
        <v>7.97</v>
      </c>
      <c r="I256" s="23">
        <v>7.19</v>
      </c>
      <c r="J256" s="23">
        <v>0.35</v>
      </c>
      <c r="K256" s="23">
        <v>0.01</v>
      </c>
      <c r="L256" s="23">
        <v>0.01</v>
      </c>
      <c r="M256" s="23">
        <v>1.6</v>
      </c>
    </row>
    <row r="257" spans="1:13">
      <c r="A257" s="22" t="s">
        <v>611</v>
      </c>
      <c r="B257" s="19" t="s">
        <v>612</v>
      </c>
      <c r="C257" s="81">
        <v>280</v>
      </c>
      <c r="D257" s="81">
        <v>21</v>
      </c>
      <c r="E257" s="81">
        <v>22.59</v>
      </c>
      <c r="F257" s="81">
        <v>22.77</v>
      </c>
      <c r="G257" s="81">
        <v>378.93</v>
      </c>
      <c r="H257" s="81">
        <v>8.92</v>
      </c>
      <c r="I257" s="81">
        <v>8.0500000000000007</v>
      </c>
      <c r="J257" s="81">
        <v>0.39</v>
      </c>
      <c r="K257" s="81">
        <v>0.01</v>
      </c>
      <c r="L257" s="81">
        <v>0.01</v>
      </c>
      <c r="M257" s="81">
        <v>1.79</v>
      </c>
    </row>
    <row r="258" spans="1:13">
      <c r="A258" s="22" t="s">
        <v>611</v>
      </c>
      <c r="B258" s="19" t="s">
        <v>612</v>
      </c>
      <c r="C258" s="81">
        <v>300</v>
      </c>
      <c r="D258" s="81">
        <v>22.5</v>
      </c>
      <c r="E258" s="81">
        <v>24.2</v>
      </c>
      <c r="F258" s="81">
        <v>24.4</v>
      </c>
      <c r="G258" s="81">
        <v>406</v>
      </c>
      <c r="H258" s="81">
        <v>9.56</v>
      </c>
      <c r="I258" s="81">
        <v>8.6300000000000008</v>
      </c>
      <c r="J258" s="81">
        <v>0.42</v>
      </c>
      <c r="K258" s="81">
        <v>0.01</v>
      </c>
      <c r="L258" s="81">
        <v>0.01</v>
      </c>
      <c r="M258" s="81">
        <v>1.92</v>
      </c>
    </row>
    <row r="259" spans="1:13">
      <c r="A259" s="22" t="s">
        <v>613</v>
      </c>
      <c r="B259" s="19" t="s">
        <v>295</v>
      </c>
      <c r="C259" s="81">
        <v>250</v>
      </c>
      <c r="D259" s="81">
        <v>24.5</v>
      </c>
      <c r="E259" s="81">
        <v>27</v>
      </c>
      <c r="F259" s="81">
        <v>44.2</v>
      </c>
      <c r="G259" s="81">
        <v>522</v>
      </c>
      <c r="H259" s="81">
        <v>30.8</v>
      </c>
      <c r="I259" s="81">
        <v>57.67</v>
      </c>
      <c r="J259" s="81">
        <v>2.6</v>
      </c>
      <c r="K259" s="81">
        <v>0.1</v>
      </c>
      <c r="L259" s="81">
        <v>0.2</v>
      </c>
      <c r="M259" s="81">
        <v>1.9</v>
      </c>
    </row>
    <row r="260" spans="1:13">
      <c r="A260" s="22" t="s">
        <v>613</v>
      </c>
      <c r="B260" s="19" t="s">
        <v>295</v>
      </c>
      <c r="C260" s="81">
        <v>300</v>
      </c>
      <c r="D260" s="81">
        <v>36.75</v>
      </c>
      <c r="E260" s="81">
        <v>40.5</v>
      </c>
      <c r="F260" s="81">
        <v>66.3</v>
      </c>
      <c r="G260" s="81">
        <v>783</v>
      </c>
      <c r="H260" s="81">
        <v>46.2</v>
      </c>
      <c r="I260" s="81">
        <v>86.51</v>
      </c>
      <c r="J260" s="81">
        <v>3.9</v>
      </c>
      <c r="K260" s="81">
        <v>0.15</v>
      </c>
      <c r="L260" s="81">
        <v>0.3</v>
      </c>
      <c r="M260" s="81">
        <v>2.85</v>
      </c>
    </row>
    <row r="261" spans="1:13">
      <c r="A261" s="22" t="s">
        <v>614</v>
      </c>
      <c r="B261" s="29" t="s">
        <v>615</v>
      </c>
      <c r="C261" s="21" t="s">
        <v>39</v>
      </c>
      <c r="D261" s="81">
        <v>13.05</v>
      </c>
      <c r="E261" s="81">
        <v>14.13</v>
      </c>
      <c r="F261" s="81">
        <v>9.99</v>
      </c>
      <c r="G261" s="81">
        <v>220.5</v>
      </c>
      <c r="H261" s="81">
        <v>50.85</v>
      </c>
      <c r="I261" s="81">
        <v>17.28</v>
      </c>
      <c r="J261" s="81">
        <v>1.1499999999999999</v>
      </c>
      <c r="K261" s="81">
        <v>0.05</v>
      </c>
      <c r="L261" s="81">
        <v>0.11</v>
      </c>
      <c r="M261" s="81">
        <v>0.51</v>
      </c>
    </row>
    <row r="262" spans="1:13">
      <c r="A262" s="22" t="s">
        <v>614</v>
      </c>
      <c r="B262" s="29" t="s">
        <v>615</v>
      </c>
      <c r="C262" s="21" t="s">
        <v>129</v>
      </c>
      <c r="D262" s="81">
        <v>14.5</v>
      </c>
      <c r="E262" s="81">
        <v>15.7</v>
      </c>
      <c r="F262" s="81">
        <v>11.1</v>
      </c>
      <c r="G262" s="81">
        <v>245</v>
      </c>
      <c r="H262" s="81">
        <v>56.5</v>
      </c>
      <c r="I262" s="81">
        <v>19.2</v>
      </c>
      <c r="J262" s="81">
        <v>1.28</v>
      </c>
      <c r="K262" s="81">
        <v>0.05</v>
      </c>
      <c r="L262" s="81">
        <v>0.12</v>
      </c>
      <c r="M262" s="81">
        <v>0.56999999999999995</v>
      </c>
    </row>
    <row r="263" spans="1:13">
      <c r="A263" s="87" t="s">
        <v>616</v>
      </c>
      <c r="B263" s="88" t="s">
        <v>617</v>
      </c>
      <c r="C263" s="89" t="s">
        <v>618</v>
      </c>
      <c r="D263" s="33">
        <v>12.78</v>
      </c>
      <c r="E263" s="33">
        <v>21.6</v>
      </c>
      <c r="F263" s="33">
        <v>4.5</v>
      </c>
      <c r="G263" s="33">
        <v>264.60000000000002</v>
      </c>
      <c r="H263" s="33">
        <v>43.362000000000002</v>
      </c>
      <c r="I263" s="33">
        <v>14.868</v>
      </c>
      <c r="J263" s="33">
        <v>1.1519999999999999</v>
      </c>
      <c r="K263" s="33">
        <v>3.5999999999999997E-2</v>
      </c>
      <c r="L263" s="33">
        <v>0.126</v>
      </c>
      <c r="M263" s="33">
        <v>0.45</v>
      </c>
    </row>
    <row r="264" spans="1:13">
      <c r="A264" s="22" t="s">
        <v>616</v>
      </c>
      <c r="B264" s="29" t="s">
        <v>617</v>
      </c>
      <c r="C264" s="21" t="s">
        <v>619</v>
      </c>
      <c r="D264" s="81">
        <v>14.2</v>
      </c>
      <c r="E264" s="81">
        <v>24</v>
      </c>
      <c r="F264" s="81">
        <v>5</v>
      </c>
      <c r="G264" s="81">
        <v>294</v>
      </c>
      <c r="H264" s="81">
        <v>48.18</v>
      </c>
      <c r="I264" s="81">
        <v>16.52</v>
      </c>
      <c r="J264" s="81">
        <v>1.28</v>
      </c>
      <c r="K264" s="81">
        <v>0.04</v>
      </c>
      <c r="L264" s="81">
        <v>0.14000000000000001</v>
      </c>
      <c r="M264" s="81">
        <v>0.5</v>
      </c>
    </row>
    <row r="265" spans="1:13">
      <c r="A265" s="22" t="s">
        <v>94</v>
      </c>
      <c r="B265" s="29" t="s">
        <v>95</v>
      </c>
      <c r="C265" s="81">
        <v>90</v>
      </c>
      <c r="D265" s="23">
        <v>22.23</v>
      </c>
      <c r="E265" s="23">
        <v>17.190000000000001</v>
      </c>
      <c r="F265" s="23">
        <v>10.35</v>
      </c>
      <c r="G265" s="23">
        <v>287.10000000000002</v>
      </c>
      <c r="H265" s="23">
        <v>47.34</v>
      </c>
      <c r="I265" s="23">
        <v>30.24</v>
      </c>
      <c r="J265" s="23">
        <v>2.42</v>
      </c>
      <c r="K265" s="23">
        <v>0.08</v>
      </c>
      <c r="L265" s="23">
        <v>0.11</v>
      </c>
      <c r="M265" s="23">
        <v>4.46</v>
      </c>
    </row>
    <row r="266" spans="1:13">
      <c r="A266" s="22" t="s">
        <v>94</v>
      </c>
      <c r="B266" s="19" t="s">
        <v>95</v>
      </c>
      <c r="C266" s="23">
        <v>100</v>
      </c>
      <c r="D266" s="23">
        <v>24.7</v>
      </c>
      <c r="E266" s="23">
        <v>19.100000000000001</v>
      </c>
      <c r="F266" s="23">
        <v>11.5</v>
      </c>
      <c r="G266" s="23">
        <v>319</v>
      </c>
      <c r="H266" s="23">
        <v>52.6</v>
      </c>
      <c r="I266" s="23">
        <v>33.6</v>
      </c>
      <c r="J266" s="23">
        <v>2.69</v>
      </c>
      <c r="K266" s="23">
        <v>0.09</v>
      </c>
      <c r="L266" s="23">
        <v>0.12</v>
      </c>
      <c r="M266" s="23">
        <v>4.96</v>
      </c>
    </row>
    <row r="267" spans="1:13">
      <c r="A267" s="22" t="s">
        <v>620</v>
      </c>
      <c r="B267" s="19" t="s">
        <v>621</v>
      </c>
      <c r="C267" s="21">
        <v>90</v>
      </c>
      <c r="D267" s="81">
        <v>38.700000000000003</v>
      </c>
      <c r="E267" s="81">
        <v>32.58</v>
      </c>
      <c r="F267" s="81">
        <v>0.36</v>
      </c>
      <c r="G267" s="81">
        <v>447.3</v>
      </c>
      <c r="H267" s="81">
        <v>31.18</v>
      </c>
      <c r="I267" s="81">
        <v>32.26</v>
      </c>
      <c r="J267" s="81">
        <v>3.04</v>
      </c>
      <c r="K267" s="81">
        <v>0.09</v>
      </c>
      <c r="L267" s="81">
        <v>0.22</v>
      </c>
      <c r="M267" s="81">
        <v>1.39</v>
      </c>
    </row>
    <row r="268" spans="1:13">
      <c r="A268" s="22" t="s">
        <v>620</v>
      </c>
      <c r="B268" s="19" t="s">
        <v>621</v>
      </c>
      <c r="C268" s="81">
        <v>100</v>
      </c>
      <c r="D268" s="23">
        <v>43</v>
      </c>
      <c r="E268" s="23">
        <v>36.200000000000003</v>
      </c>
      <c r="F268" s="23">
        <v>0.4</v>
      </c>
      <c r="G268" s="23">
        <v>497</v>
      </c>
      <c r="H268" s="23">
        <v>34.64</v>
      </c>
      <c r="I268" s="23">
        <v>35.840000000000003</v>
      </c>
      <c r="J268" s="23">
        <v>3.38</v>
      </c>
      <c r="K268" s="23">
        <v>0.1</v>
      </c>
      <c r="L268" s="23">
        <v>0.24</v>
      </c>
      <c r="M268" s="23">
        <v>1.54</v>
      </c>
    </row>
    <row r="269" spans="1:13">
      <c r="A269" s="22" t="s">
        <v>622</v>
      </c>
      <c r="B269" s="19" t="s">
        <v>384</v>
      </c>
      <c r="C269" s="21">
        <v>90</v>
      </c>
      <c r="D269" s="81">
        <v>28.35</v>
      </c>
      <c r="E269" s="81">
        <v>14.4</v>
      </c>
      <c r="F269" s="81">
        <v>2.25</v>
      </c>
      <c r="G269" s="81">
        <v>252</v>
      </c>
      <c r="H269" s="81">
        <v>16.899999999999999</v>
      </c>
      <c r="I269" s="81">
        <v>24.24</v>
      </c>
      <c r="J269" s="81">
        <v>0.54</v>
      </c>
      <c r="K269" s="81">
        <v>0.16</v>
      </c>
      <c r="L269" s="81">
        <v>0.15</v>
      </c>
      <c r="M269" s="81">
        <v>0.24</v>
      </c>
    </row>
    <row r="270" spans="1:13">
      <c r="A270" s="22" t="s">
        <v>622</v>
      </c>
      <c r="B270" s="19" t="s">
        <v>384</v>
      </c>
      <c r="C270" s="21">
        <v>100</v>
      </c>
      <c r="D270" s="81">
        <v>31.5</v>
      </c>
      <c r="E270" s="81">
        <v>16</v>
      </c>
      <c r="F270" s="81">
        <v>2.5</v>
      </c>
      <c r="G270" s="81">
        <v>280</v>
      </c>
      <c r="H270" s="81">
        <v>18.78</v>
      </c>
      <c r="I270" s="81">
        <v>26.94</v>
      </c>
      <c r="J270" s="81">
        <v>0.6</v>
      </c>
      <c r="K270" s="81">
        <v>0.18</v>
      </c>
      <c r="L270" s="81">
        <v>0.16</v>
      </c>
      <c r="M270" s="81">
        <v>0.26</v>
      </c>
    </row>
    <row r="271" spans="1:13">
      <c r="A271" s="22" t="s">
        <v>37</v>
      </c>
      <c r="B271" s="19" t="s">
        <v>38</v>
      </c>
      <c r="C271" s="21" t="s">
        <v>39</v>
      </c>
      <c r="D271" s="81">
        <v>11.25</v>
      </c>
      <c r="E271" s="81">
        <v>15.93</v>
      </c>
      <c r="F271" s="81">
        <v>11.43</v>
      </c>
      <c r="G271" s="81">
        <v>235.8</v>
      </c>
      <c r="H271" s="81">
        <v>16.41</v>
      </c>
      <c r="I271" s="81">
        <v>16.899999999999999</v>
      </c>
      <c r="J271" s="81">
        <v>1.34</v>
      </c>
      <c r="K271" s="81">
        <v>0.06</v>
      </c>
      <c r="L271" s="81">
        <v>7.0000000000000007E-2</v>
      </c>
      <c r="M271" s="81">
        <v>0.3</v>
      </c>
    </row>
    <row r="272" spans="1:13">
      <c r="A272" s="22" t="s">
        <v>37</v>
      </c>
      <c r="B272" s="19" t="s">
        <v>38</v>
      </c>
      <c r="C272" s="81" t="s">
        <v>129</v>
      </c>
      <c r="D272" s="23">
        <v>12.5</v>
      </c>
      <c r="E272" s="23">
        <v>17.7</v>
      </c>
      <c r="F272" s="23">
        <v>12.7</v>
      </c>
      <c r="G272" s="23">
        <v>262</v>
      </c>
      <c r="H272" s="23">
        <v>18.23</v>
      </c>
      <c r="I272" s="23">
        <v>18.78</v>
      </c>
      <c r="J272" s="23">
        <v>1.49</v>
      </c>
      <c r="K272" s="23">
        <v>7.0000000000000007E-2</v>
      </c>
      <c r="L272" s="23">
        <v>0.08</v>
      </c>
      <c r="M272" s="23">
        <v>0.33</v>
      </c>
    </row>
    <row r="273" spans="1:13">
      <c r="A273" s="22" t="s">
        <v>23</v>
      </c>
      <c r="B273" s="19" t="s">
        <v>24</v>
      </c>
      <c r="C273" s="21" t="s">
        <v>25</v>
      </c>
      <c r="D273" s="81">
        <v>14.52</v>
      </c>
      <c r="E273" s="81">
        <v>15.98</v>
      </c>
      <c r="F273" s="81">
        <v>11.59</v>
      </c>
      <c r="G273" s="81">
        <v>249.75</v>
      </c>
      <c r="H273" s="81">
        <v>44.74</v>
      </c>
      <c r="I273" s="81">
        <v>28.67</v>
      </c>
      <c r="J273" s="81">
        <v>1.27</v>
      </c>
      <c r="K273" s="81">
        <v>0.17</v>
      </c>
      <c r="L273" s="81">
        <v>0.14000000000000001</v>
      </c>
      <c r="M273" s="81">
        <v>0.34</v>
      </c>
    </row>
    <row r="274" spans="1:13">
      <c r="A274" s="22" t="s">
        <v>23</v>
      </c>
      <c r="B274" s="19" t="s">
        <v>24</v>
      </c>
      <c r="C274" s="81" t="s">
        <v>623</v>
      </c>
      <c r="D274" s="28">
        <v>16.13</v>
      </c>
      <c r="E274" s="28">
        <v>17.75</v>
      </c>
      <c r="F274" s="28">
        <v>12.88</v>
      </c>
      <c r="G274" s="28">
        <v>277.5</v>
      </c>
      <c r="H274" s="28">
        <v>49.71</v>
      </c>
      <c r="I274" s="28">
        <v>31.86</v>
      </c>
      <c r="J274" s="28">
        <v>1.41</v>
      </c>
      <c r="K274" s="28">
        <v>0.19</v>
      </c>
      <c r="L274" s="28">
        <v>0.15</v>
      </c>
      <c r="M274" s="28">
        <v>0.38</v>
      </c>
    </row>
    <row r="275" spans="1:13">
      <c r="A275" s="22" t="s">
        <v>68</v>
      </c>
      <c r="B275" s="19" t="s">
        <v>69</v>
      </c>
      <c r="C275" s="21" t="s">
        <v>70</v>
      </c>
      <c r="D275" s="81">
        <v>20.82</v>
      </c>
      <c r="E275" s="81">
        <v>18.34</v>
      </c>
      <c r="F275" s="81">
        <v>16.09</v>
      </c>
      <c r="G275" s="81">
        <v>313.88</v>
      </c>
      <c r="H275" s="81">
        <v>32.200000000000003</v>
      </c>
      <c r="I275" s="81">
        <v>22.73</v>
      </c>
      <c r="J275" s="81">
        <v>0.81</v>
      </c>
      <c r="K275" s="81">
        <v>0.13</v>
      </c>
      <c r="L275" s="81">
        <v>0.12</v>
      </c>
      <c r="M275" s="81">
        <v>3.27</v>
      </c>
    </row>
    <row r="276" spans="1:13">
      <c r="A276" s="22" t="s">
        <v>68</v>
      </c>
      <c r="B276" s="19" t="s">
        <v>69</v>
      </c>
      <c r="C276" s="81" t="s">
        <v>149</v>
      </c>
      <c r="D276" s="28">
        <v>23.13</v>
      </c>
      <c r="E276" s="28">
        <v>20.38</v>
      </c>
      <c r="F276" s="28">
        <v>17.88</v>
      </c>
      <c r="G276" s="28">
        <v>348.75</v>
      </c>
      <c r="H276" s="28">
        <v>35.78</v>
      </c>
      <c r="I276" s="28">
        <v>25.25</v>
      </c>
      <c r="J276" s="28">
        <v>0.9</v>
      </c>
      <c r="K276" s="28">
        <v>0.14000000000000001</v>
      </c>
      <c r="L276" s="28">
        <v>0.13</v>
      </c>
      <c r="M276" s="28">
        <v>3.63</v>
      </c>
    </row>
    <row r="277" spans="1:13">
      <c r="A277" s="22" t="s">
        <v>624</v>
      </c>
      <c r="B277" s="19" t="s">
        <v>387</v>
      </c>
      <c r="C277" s="21" t="s">
        <v>39</v>
      </c>
      <c r="D277" s="81">
        <v>15.3</v>
      </c>
      <c r="E277" s="81">
        <v>13.23</v>
      </c>
      <c r="F277" s="81">
        <v>5.22</v>
      </c>
      <c r="G277" s="81">
        <v>200.7</v>
      </c>
      <c r="H277" s="81">
        <v>37.4</v>
      </c>
      <c r="I277" s="81">
        <v>19.309999999999999</v>
      </c>
      <c r="J277" s="81">
        <v>0.55000000000000004</v>
      </c>
      <c r="K277" s="81">
        <v>0.12</v>
      </c>
      <c r="L277" s="81">
        <v>0.14000000000000001</v>
      </c>
      <c r="M277" s="81">
        <v>1</v>
      </c>
    </row>
    <row r="278" spans="1:13">
      <c r="A278" s="22" t="s">
        <v>624</v>
      </c>
      <c r="B278" s="19" t="s">
        <v>387</v>
      </c>
      <c r="C278" s="21" t="s">
        <v>129</v>
      </c>
      <c r="D278" s="81">
        <v>17</v>
      </c>
      <c r="E278" s="81">
        <v>14.7</v>
      </c>
      <c r="F278" s="81">
        <v>5.8</v>
      </c>
      <c r="G278" s="81">
        <v>223</v>
      </c>
      <c r="H278" s="81">
        <v>41.56</v>
      </c>
      <c r="I278" s="81">
        <v>21.45</v>
      </c>
      <c r="J278" s="81">
        <v>0.61</v>
      </c>
      <c r="K278" s="81">
        <v>0.13</v>
      </c>
      <c r="L278" s="81">
        <v>0.15</v>
      </c>
      <c r="M278" s="81">
        <v>1.1100000000000001</v>
      </c>
    </row>
    <row r="279" spans="1:13">
      <c r="A279" s="22" t="s">
        <v>625</v>
      </c>
      <c r="B279" s="19" t="s">
        <v>626</v>
      </c>
      <c r="C279" s="21" t="s">
        <v>39</v>
      </c>
      <c r="D279" s="81">
        <v>12.45</v>
      </c>
      <c r="E279" s="81">
        <v>7.05</v>
      </c>
      <c r="F279" s="81">
        <v>7.2</v>
      </c>
      <c r="G279" s="81">
        <v>143.25</v>
      </c>
      <c r="H279" s="81">
        <v>39.19</v>
      </c>
      <c r="I279" s="81">
        <v>31.94</v>
      </c>
      <c r="J279" s="81">
        <v>0.87</v>
      </c>
      <c r="K279" s="81">
        <v>0.09</v>
      </c>
      <c r="L279" s="81">
        <v>0.14000000000000001</v>
      </c>
      <c r="M279" s="81">
        <v>0.56999999999999995</v>
      </c>
    </row>
    <row r="280" spans="1:13">
      <c r="A280" s="22" t="s">
        <v>625</v>
      </c>
      <c r="B280" s="19" t="s">
        <v>626</v>
      </c>
      <c r="C280" s="21" t="s">
        <v>129</v>
      </c>
      <c r="D280" s="81">
        <v>13.83</v>
      </c>
      <c r="E280" s="81">
        <v>7.83</v>
      </c>
      <c r="F280" s="81">
        <v>8</v>
      </c>
      <c r="G280" s="81">
        <v>159.16999999999999</v>
      </c>
      <c r="H280" s="81">
        <v>43.54</v>
      </c>
      <c r="I280" s="81">
        <v>35.479999999999997</v>
      </c>
      <c r="J280" s="81">
        <v>0.97</v>
      </c>
      <c r="K280" s="81">
        <v>0.1</v>
      </c>
      <c r="L280" s="81">
        <v>0.15</v>
      </c>
      <c r="M280" s="81">
        <v>0.63</v>
      </c>
    </row>
    <row r="281" spans="1:13">
      <c r="A281" s="22" t="s">
        <v>627</v>
      </c>
      <c r="B281" s="19" t="s">
        <v>400</v>
      </c>
      <c r="C281" s="21" t="s">
        <v>628</v>
      </c>
      <c r="D281" s="23">
        <v>26.28</v>
      </c>
      <c r="E281" s="23">
        <v>26.82</v>
      </c>
      <c r="F281" s="23">
        <v>4.2300000000000004</v>
      </c>
      <c r="G281" s="23">
        <v>363.6</v>
      </c>
      <c r="H281" s="23">
        <v>17.68</v>
      </c>
      <c r="I281" s="23">
        <v>34.28</v>
      </c>
      <c r="J281" s="23">
        <v>3.93</v>
      </c>
      <c r="K281" s="23">
        <v>7.0000000000000007E-2</v>
      </c>
      <c r="L281" s="23">
        <v>0.18</v>
      </c>
      <c r="M281" s="23">
        <v>1.23</v>
      </c>
    </row>
    <row r="282" spans="1:13">
      <c r="A282" s="22" t="s">
        <v>627</v>
      </c>
      <c r="B282" s="19" t="s">
        <v>400</v>
      </c>
      <c r="C282" s="81" t="s">
        <v>629</v>
      </c>
      <c r="D282" s="28">
        <v>29.2</v>
      </c>
      <c r="E282" s="28">
        <v>29.8</v>
      </c>
      <c r="F282" s="28">
        <v>4.7</v>
      </c>
      <c r="G282" s="28">
        <v>404</v>
      </c>
      <c r="H282" s="28">
        <v>19.64</v>
      </c>
      <c r="I282" s="28">
        <v>38.090000000000003</v>
      </c>
      <c r="J282" s="28">
        <v>4.37</v>
      </c>
      <c r="K282" s="28">
        <v>0.08</v>
      </c>
      <c r="L282" s="28">
        <v>0.2</v>
      </c>
      <c r="M282" s="28">
        <v>1.37</v>
      </c>
    </row>
    <row r="283" spans="1:13">
      <c r="A283" s="22" t="s">
        <v>630</v>
      </c>
      <c r="B283" s="19" t="s">
        <v>631</v>
      </c>
      <c r="C283" s="21" t="s">
        <v>70</v>
      </c>
      <c r="D283" s="81">
        <v>23.4</v>
      </c>
      <c r="E283" s="81">
        <v>17.22</v>
      </c>
      <c r="F283" s="81">
        <v>3.38</v>
      </c>
      <c r="G283" s="81">
        <v>262.13</v>
      </c>
      <c r="H283" s="81">
        <v>22.35</v>
      </c>
      <c r="I283" s="81">
        <v>25.91</v>
      </c>
      <c r="J283" s="81">
        <v>8.8699999999999992</v>
      </c>
      <c r="K283" s="81">
        <v>0.3</v>
      </c>
      <c r="L283" s="81">
        <v>2.35</v>
      </c>
      <c r="M283" s="81">
        <v>8.74</v>
      </c>
    </row>
    <row r="284" spans="1:13">
      <c r="A284" s="22" t="s">
        <v>630</v>
      </c>
      <c r="B284" s="19" t="s">
        <v>631</v>
      </c>
      <c r="C284" s="81" t="s">
        <v>149</v>
      </c>
      <c r="D284" s="28">
        <v>26</v>
      </c>
      <c r="E284" s="28">
        <v>19.13</v>
      </c>
      <c r="F284" s="28">
        <v>3.75</v>
      </c>
      <c r="G284" s="28">
        <v>291.25</v>
      </c>
      <c r="H284" s="28">
        <v>24.83</v>
      </c>
      <c r="I284" s="28">
        <v>28.79</v>
      </c>
      <c r="J284" s="28">
        <v>9.86</v>
      </c>
      <c r="K284" s="28">
        <v>0.33</v>
      </c>
      <c r="L284" s="28">
        <v>2.61</v>
      </c>
      <c r="M284" s="28">
        <v>9.7100000000000009</v>
      </c>
    </row>
    <row r="285" spans="1:13">
      <c r="A285" s="22" t="s">
        <v>78</v>
      </c>
      <c r="B285" s="19" t="s">
        <v>632</v>
      </c>
      <c r="C285" s="21" t="s">
        <v>59</v>
      </c>
      <c r="D285" s="81">
        <v>15.53</v>
      </c>
      <c r="E285" s="81">
        <v>12.49</v>
      </c>
      <c r="F285" s="81">
        <v>12.49</v>
      </c>
      <c r="G285" s="81">
        <v>225</v>
      </c>
      <c r="H285" s="81">
        <v>28.6</v>
      </c>
      <c r="I285" s="81">
        <v>23.48</v>
      </c>
      <c r="J285" s="81">
        <v>1.1299999999999999</v>
      </c>
      <c r="K285" s="81">
        <v>0.08</v>
      </c>
      <c r="L285" s="81">
        <v>0.12</v>
      </c>
      <c r="M285" s="81">
        <v>0.91</v>
      </c>
    </row>
    <row r="286" spans="1:13">
      <c r="A286" s="22" t="s">
        <v>78</v>
      </c>
      <c r="B286" s="19" t="s">
        <v>632</v>
      </c>
      <c r="C286" s="81" t="s">
        <v>143</v>
      </c>
      <c r="D286" s="28">
        <v>17.25</v>
      </c>
      <c r="E286" s="28">
        <v>13.88</v>
      </c>
      <c r="F286" s="28">
        <v>13.88</v>
      </c>
      <c r="G286" s="28">
        <v>250</v>
      </c>
      <c r="H286" s="28">
        <v>31.78</v>
      </c>
      <c r="I286" s="28">
        <v>26.09</v>
      </c>
      <c r="J286" s="28">
        <v>1.25</v>
      </c>
      <c r="K286" s="28">
        <v>0.09</v>
      </c>
      <c r="L286" s="28">
        <v>0.13</v>
      </c>
      <c r="M286" s="28">
        <v>1.01</v>
      </c>
    </row>
    <row r="287" spans="1:13">
      <c r="A287" s="22" t="s">
        <v>87</v>
      </c>
      <c r="B287" s="19" t="s">
        <v>88</v>
      </c>
      <c r="C287" s="21">
        <v>90</v>
      </c>
      <c r="D287" s="81">
        <v>13.5</v>
      </c>
      <c r="E287" s="81">
        <v>10.98</v>
      </c>
      <c r="F287" s="81">
        <v>7.2</v>
      </c>
      <c r="G287" s="81">
        <v>182.7</v>
      </c>
      <c r="H287" s="81">
        <v>34.380000000000003</v>
      </c>
      <c r="I287" s="81">
        <v>25.57</v>
      </c>
      <c r="J287" s="81">
        <v>1.22</v>
      </c>
      <c r="K287" s="81">
        <v>0.05</v>
      </c>
      <c r="L287" s="81">
        <v>0.14000000000000001</v>
      </c>
      <c r="M287" s="81">
        <v>0.5</v>
      </c>
    </row>
    <row r="288" spans="1:13">
      <c r="A288" s="22" t="s">
        <v>87</v>
      </c>
      <c r="B288" s="19" t="s">
        <v>88</v>
      </c>
      <c r="C288" s="81">
        <v>100</v>
      </c>
      <c r="D288" s="28">
        <v>15</v>
      </c>
      <c r="E288" s="28">
        <v>12.2</v>
      </c>
      <c r="F288" s="28">
        <v>8</v>
      </c>
      <c r="G288" s="28">
        <v>203</v>
      </c>
      <c r="H288" s="28">
        <v>38.200000000000003</v>
      </c>
      <c r="I288" s="28">
        <v>28.41</v>
      </c>
      <c r="J288" s="28">
        <v>1.35</v>
      </c>
      <c r="K288" s="28">
        <v>0.06</v>
      </c>
      <c r="L288" s="28">
        <v>0.16</v>
      </c>
      <c r="M288" s="28">
        <v>0.55000000000000004</v>
      </c>
    </row>
    <row r="289" spans="1:13">
      <c r="A289" s="22" t="s">
        <v>47</v>
      </c>
      <c r="B289" s="19" t="s">
        <v>48</v>
      </c>
      <c r="C289" s="21">
        <v>90</v>
      </c>
      <c r="D289" s="81">
        <v>12.49</v>
      </c>
      <c r="E289" s="81">
        <v>15.08</v>
      </c>
      <c r="F289" s="81">
        <v>11.59</v>
      </c>
      <c r="G289" s="81">
        <v>232.88</v>
      </c>
      <c r="H289" s="81">
        <v>17.809999999999999</v>
      </c>
      <c r="I289" s="81">
        <v>24.55</v>
      </c>
      <c r="J289" s="81">
        <v>1.52</v>
      </c>
      <c r="K289" s="81">
        <v>0.05</v>
      </c>
      <c r="L289" s="81">
        <v>0.12</v>
      </c>
      <c r="M289" s="81">
        <v>0</v>
      </c>
    </row>
    <row r="290" spans="1:13">
      <c r="A290" s="22" t="s">
        <v>47</v>
      </c>
      <c r="B290" s="19" t="s">
        <v>48</v>
      </c>
      <c r="C290" s="81">
        <v>100</v>
      </c>
      <c r="D290" s="28">
        <v>13.88</v>
      </c>
      <c r="E290" s="28">
        <v>16.75</v>
      </c>
      <c r="F290" s="28">
        <v>12.88</v>
      </c>
      <c r="G290" s="28">
        <v>258.75</v>
      </c>
      <c r="H290" s="28">
        <v>19.79</v>
      </c>
      <c r="I290" s="28">
        <v>27.28</v>
      </c>
      <c r="J290" s="28">
        <v>1.69</v>
      </c>
      <c r="K290" s="28">
        <v>0.06</v>
      </c>
      <c r="L290" s="28">
        <v>0.13</v>
      </c>
      <c r="M290" s="28">
        <v>0</v>
      </c>
    </row>
    <row r="291" spans="1:13">
      <c r="A291" s="22" t="s">
        <v>99</v>
      </c>
      <c r="B291" s="19" t="s">
        <v>100</v>
      </c>
      <c r="C291" s="21">
        <v>90</v>
      </c>
      <c r="D291" s="81">
        <v>12.6</v>
      </c>
      <c r="E291" s="81">
        <v>10.98</v>
      </c>
      <c r="F291" s="81">
        <v>9.09</v>
      </c>
      <c r="G291" s="81">
        <v>186.3</v>
      </c>
      <c r="H291" s="81">
        <v>31.98</v>
      </c>
      <c r="I291" s="81">
        <v>23.89</v>
      </c>
      <c r="J291" s="81">
        <v>1.03</v>
      </c>
      <c r="K291" s="81">
        <v>7.0000000000000007E-2</v>
      </c>
      <c r="L291" s="81">
        <v>0.14000000000000001</v>
      </c>
      <c r="M291" s="81">
        <v>0.11</v>
      </c>
    </row>
    <row r="292" spans="1:13">
      <c r="A292" s="22" t="s">
        <v>99</v>
      </c>
      <c r="B292" s="19" t="s">
        <v>100</v>
      </c>
      <c r="C292" s="81">
        <v>100</v>
      </c>
      <c r="D292" s="28">
        <v>14</v>
      </c>
      <c r="E292" s="28">
        <v>12.2</v>
      </c>
      <c r="F292" s="28">
        <v>10.1</v>
      </c>
      <c r="G292" s="28">
        <v>207</v>
      </c>
      <c r="H292" s="28">
        <v>35.53</v>
      </c>
      <c r="I292" s="28">
        <v>26.54</v>
      </c>
      <c r="J292" s="28">
        <v>1.1399999999999999</v>
      </c>
      <c r="K292" s="28">
        <v>0.08</v>
      </c>
      <c r="L292" s="28">
        <v>0.16</v>
      </c>
      <c r="M292" s="28">
        <v>0.12</v>
      </c>
    </row>
    <row r="293" spans="1:13">
      <c r="A293" s="22" t="s">
        <v>633</v>
      </c>
      <c r="B293" s="19" t="s">
        <v>267</v>
      </c>
      <c r="C293" s="21" t="s">
        <v>634</v>
      </c>
      <c r="D293" s="81">
        <v>12.83</v>
      </c>
      <c r="E293" s="81">
        <v>20.7</v>
      </c>
      <c r="F293" s="81">
        <v>17.55</v>
      </c>
      <c r="G293" s="81">
        <v>308.25</v>
      </c>
      <c r="H293" s="81">
        <v>34.07</v>
      </c>
      <c r="I293" s="81">
        <v>30.68</v>
      </c>
      <c r="J293" s="81">
        <v>1.31</v>
      </c>
      <c r="K293" s="81">
        <v>0.05</v>
      </c>
      <c r="L293" s="81">
        <v>0.12</v>
      </c>
      <c r="M293" s="81">
        <v>2.34</v>
      </c>
    </row>
    <row r="294" spans="1:13">
      <c r="A294" s="22" t="s">
        <v>633</v>
      </c>
      <c r="B294" s="19" t="s">
        <v>267</v>
      </c>
      <c r="C294" s="81" t="s">
        <v>635</v>
      </c>
      <c r="D294" s="28">
        <v>14.25</v>
      </c>
      <c r="E294" s="28">
        <v>23</v>
      </c>
      <c r="F294" s="28">
        <v>19.5</v>
      </c>
      <c r="G294" s="28">
        <v>342.5</v>
      </c>
      <c r="H294" s="28">
        <v>37.86</v>
      </c>
      <c r="I294" s="28">
        <v>34.090000000000003</v>
      </c>
      <c r="J294" s="28">
        <v>1.46</v>
      </c>
      <c r="K294" s="28">
        <v>0.06</v>
      </c>
      <c r="L294" s="28">
        <v>0.13</v>
      </c>
      <c r="M294" s="28">
        <v>2.6</v>
      </c>
    </row>
    <row r="295" spans="1:13">
      <c r="A295" s="22" t="s">
        <v>57</v>
      </c>
      <c r="B295" s="19" t="s">
        <v>58</v>
      </c>
      <c r="C295" s="21" t="s">
        <v>59</v>
      </c>
      <c r="D295" s="81">
        <v>12.72</v>
      </c>
      <c r="E295" s="81">
        <v>10.47</v>
      </c>
      <c r="F295" s="81">
        <v>10.92</v>
      </c>
      <c r="G295" s="81">
        <v>189</v>
      </c>
      <c r="H295" s="81">
        <v>39.47</v>
      </c>
      <c r="I295" s="81">
        <v>26.59</v>
      </c>
      <c r="J295" s="81">
        <v>1.21</v>
      </c>
      <c r="K295" s="81">
        <v>0.08</v>
      </c>
      <c r="L295" s="81">
        <v>0.14000000000000001</v>
      </c>
      <c r="M295" s="81">
        <v>3.23</v>
      </c>
    </row>
    <row r="296" spans="1:13">
      <c r="A296" s="22" t="s">
        <v>57</v>
      </c>
      <c r="B296" s="19" t="s">
        <v>58</v>
      </c>
      <c r="C296" s="81" t="s">
        <v>143</v>
      </c>
      <c r="D296" s="28">
        <v>14.13</v>
      </c>
      <c r="E296" s="28">
        <v>11.63</v>
      </c>
      <c r="F296" s="28">
        <v>12.13</v>
      </c>
      <c r="G296" s="28">
        <v>210</v>
      </c>
      <c r="H296" s="28">
        <v>43.86</v>
      </c>
      <c r="I296" s="28">
        <v>29.54</v>
      </c>
      <c r="J296" s="28">
        <v>1.34</v>
      </c>
      <c r="K296" s="28">
        <v>0.09</v>
      </c>
      <c r="L296" s="28">
        <v>0.15</v>
      </c>
      <c r="M296" s="28">
        <v>3.59</v>
      </c>
    </row>
    <row r="297" spans="1:13">
      <c r="A297" s="22" t="s">
        <v>636</v>
      </c>
      <c r="B297" s="19" t="s">
        <v>425</v>
      </c>
      <c r="C297" s="21" t="s">
        <v>70</v>
      </c>
      <c r="D297" s="81">
        <v>11.93</v>
      </c>
      <c r="E297" s="81">
        <v>19.8</v>
      </c>
      <c r="F297" s="81">
        <v>15.53</v>
      </c>
      <c r="G297" s="81">
        <v>288</v>
      </c>
      <c r="H297" s="81">
        <v>10.75</v>
      </c>
      <c r="I297" s="81">
        <v>26.15</v>
      </c>
      <c r="J297" s="81">
        <v>1.06</v>
      </c>
      <c r="K297" s="81">
        <v>0.05</v>
      </c>
      <c r="L297" s="81">
        <v>0.09</v>
      </c>
      <c r="M297" s="81">
        <v>1.74</v>
      </c>
    </row>
    <row r="298" spans="1:13">
      <c r="A298" s="22" t="s">
        <v>636</v>
      </c>
      <c r="B298" s="19" t="s">
        <v>425</v>
      </c>
      <c r="C298" s="81" t="s">
        <v>435</v>
      </c>
      <c r="D298" s="23">
        <v>13.25</v>
      </c>
      <c r="E298" s="23">
        <v>22</v>
      </c>
      <c r="F298" s="23">
        <v>17.25</v>
      </c>
      <c r="G298" s="23">
        <v>320</v>
      </c>
      <c r="H298" s="23">
        <v>11.94</v>
      </c>
      <c r="I298" s="23">
        <v>29.05</v>
      </c>
      <c r="J298" s="23">
        <v>1.18</v>
      </c>
      <c r="K298" s="23">
        <v>0.05</v>
      </c>
      <c r="L298" s="23">
        <v>0.1</v>
      </c>
      <c r="M298" s="23">
        <v>1.93</v>
      </c>
    </row>
    <row r="299" spans="1:13">
      <c r="A299" s="22" t="s">
        <v>637</v>
      </c>
      <c r="B299" s="19" t="s">
        <v>489</v>
      </c>
      <c r="C299" s="81" t="s">
        <v>373</v>
      </c>
      <c r="D299" s="81">
        <v>13.3</v>
      </c>
      <c r="E299" s="81">
        <v>19.5</v>
      </c>
      <c r="F299" s="81">
        <v>2.2999999999999998</v>
      </c>
      <c r="G299" s="81">
        <v>238</v>
      </c>
      <c r="H299" s="81">
        <v>79.53</v>
      </c>
      <c r="I299" s="81">
        <v>13</v>
      </c>
      <c r="J299" s="81">
        <v>1.95</v>
      </c>
      <c r="K299" s="81">
        <v>0.03</v>
      </c>
      <c r="L299" s="81">
        <v>0.3</v>
      </c>
      <c r="M299" s="81">
        <v>0.2</v>
      </c>
    </row>
    <row r="300" spans="1:13">
      <c r="A300" s="22" t="s">
        <v>637</v>
      </c>
      <c r="B300" s="19" t="s">
        <v>489</v>
      </c>
      <c r="C300" s="81" t="s">
        <v>638</v>
      </c>
      <c r="D300" s="81">
        <v>15.96</v>
      </c>
      <c r="E300" s="81">
        <v>23.4</v>
      </c>
      <c r="F300" s="81">
        <v>2.76</v>
      </c>
      <c r="G300" s="81">
        <v>285.60000000000002</v>
      </c>
      <c r="H300" s="81">
        <v>95.44</v>
      </c>
      <c r="I300" s="81">
        <v>15.6</v>
      </c>
      <c r="J300" s="81">
        <v>2.34</v>
      </c>
      <c r="K300" s="81">
        <v>0.04</v>
      </c>
      <c r="L300" s="81">
        <v>0.36</v>
      </c>
      <c r="M300" s="81">
        <v>0.24</v>
      </c>
    </row>
    <row r="301" spans="1:13">
      <c r="A301" s="22" t="s">
        <v>637</v>
      </c>
      <c r="B301" s="19" t="s">
        <v>489</v>
      </c>
      <c r="C301" s="81" t="s">
        <v>379</v>
      </c>
      <c r="D301" s="81">
        <v>17.73</v>
      </c>
      <c r="E301" s="81">
        <v>26</v>
      </c>
      <c r="F301" s="81">
        <v>3.07</v>
      </c>
      <c r="G301" s="81">
        <v>317.33</v>
      </c>
      <c r="H301" s="81">
        <v>106.04</v>
      </c>
      <c r="I301" s="81">
        <v>17.329999999999998</v>
      </c>
      <c r="J301" s="81">
        <v>2.6</v>
      </c>
      <c r="K301" s="81">
        <v>0.04</v>
      </c>
      <c r="L301" s="81">
        <v>0.4</v>
      </c>
      <c r="M301" s="81">
        <v>0.27</v>
      </c>
    </row>
    <row r="302" spans="1:13">
      <c r="A302" s="22" t="s">
        <v>639</v>
      </c>
      <c r="B302" s="19" t="s">
        <v>640</v>
      </c>
      <c r="C302" s="81" t="s">
        <v>490</v>
      </c>
      <c r="D302" s="81">
        <v>11.5</v>
      </c>
      <c r="E302" s="81">
        <v>15.42</v>
      </c>
      <c r="F302" s="81">
        <v>5.42</v>
      </c>
      <c r="G302" s="81">
        <v>205</v>
      </c>
      <c r="H302" s="81">
        <v>103.75</v>
      </c>
      <c r="I302" s="81">
        <v>28.28</v>
      </c>
      <c r="J302" s="81">
        <v>2.1</v>
      </c>
      <c r="K302" s="81">
        <v>0.08</v>
      </c>
      <c r="L302" s="81">
        <v>0.39</v>
      </c>
      <c r="M302" s="81">
        <v>1.3</v>
      </c>
    </row>
    <row r="303" spans="1:13">
      <c r="A303" s="22" t="s">
        <v>639</v>
      </c>
      <c r="B303" s="19" t="s">
        <v>640</v>
      </c>
      <c r="C303" s="81" t="s">
        <v>466</v>
      </c>
      <c r="D303" s="81">
        <v>13.8</v>
      </c>
      <c r="E303" s="81">
        <v>18.5</v>
      </c>
      <c r="F303" s="81">
        <v>6.5</v>
      </c>
      <c r="G303" s="81">
        <v>246</v>
      </c>
      <c r="H303" s="81">
        <v>124.5</v>
      </c>
      <c r="I303" s="81">
        <v>33.93</v>
      </c>
      <c r="J303" s="81">
        <v>2.52</v>
      </c>
      <c r="K303" s="81">
        <v>0.09</v>
      </c>
      <c r="L303" s="81">
        <v>0.47</v>
      </c>
      <c r="M303" s="81">
        <v>1.56</v>
      </c>
    </row>
    <row r="304" spans="1:13">
      <c r="A304" s="22" t="s">
        <v>639</v>
      </c>
      <c r="B304" s="19" t="s">
        <v>640</v>
      </c>
      <c r="C304" s="81" t="s">
        <v>374</v>
      </c>
      <c r="D304" s="81">
        <v>15.33</v>
      </c>
      <c r="E304" s="81">
        <v>20.56</v>
      </c>
      <c r="F304" s="81">
        <v>7.22</v>
      </c>
      <c r="G304" s="81">
        <v>273.33</v>
      </c>
      <c r="H304" s="81">
        <v>138.33000000000001</v>
      </c>
      <c r="I304" s="81">
        <v>37.700000000000003</v>
      </c>
      <c r="J304" s="81">
        <v>2.8</v>
      </c>
      <c r="K304" s="81">
        <v>0.1</v>
      </c>
      <c r="L304" s="81">
        <v>0.52</v>
      </c>
      <c r="M304" s="81">
        <v>1.73</v>
      </c>
    </row>
    <row r="305" spans="1:13">
      <c r="A305" s="22" t="s">
        <v>641</v>
      </c>
      <c r="B305" s="19" t="s">
        <v>642</v>
      </c>
      <c r="C305" s="81" t="s">
        <v>643</v>
      </c>
      <c r="D305" s="81">
        <v>8.6999999999999993</v>
      </c>
      <c r="E305" s="81">
        <v>8</v>
      </c>
      <c r="F305" s="81">
        <v>53</v>
      </c>
      <c r="G305" s="81">
        <v>313</v>
      </c>
      <c r="H305" s="81">
        <v>102.7</v>
      </c>
      <c r="I305" s="81">
        <v>48.51</v>
      </c>
      <c r="J305" s="81">
        <v>1.3</v>
      </c>
      <c r="K305" s="81">
        <v>0.08</v>
      </c>
      <c r="L305" s="81">
        <v>0.18</v>
      </c>
      <c r="M305" s="81">
        <v>2.19</v>
      </c>
    </row>
    <row r="306" spans="1:13">
      <c r="A306" s="22" t="s">
        <v>641</v>
      </c>
      <c r="B306" s="19" t="s">
        <v>642</v>
      </c>
      <c r="C306" s="81" t="s">
        <v>644</v>
      </c>
      <c r="D306" s="81">
        <v>10.44</v>
      </c>
      <c r="E306" s="81">
        <v>9.6</v>
      </c>
      <c r="F306" s="81">
        <v>63.6</v>
      </c>
      <c r="G306" s="81">
        <v>375.6</v>
      </c>
      <c r="H306" s="81">
        <v>123.24</v>
      </c>
      <c r="I306" s="81">
        <v>58.21</v>
      </c>
      <c r="J306" s="81">
        <v>1.56</v>
      </c>
      <c r="K306" s="81">
        <v>0.1</v>
      </c>
      <c r="L306" s="81">
        <v>0.22</v>
      </c>
      <c r="M306" s="81">
        <v>2.63</v>
      </c>
    </row>
    <row r="307" spans="1:13">
      <c r="A307" s="22" t="s">
        <v>641</v>
      </c>
      <c r="B307" s="19" t="s">
        <v>642</v>
      </c>
      <c r="C307" s="81" t="s">
        <v>645</v>
      </c>
      <c r="D307" s="81">
        <v>11.6</v>
      </c>
      <c r="E307" s="81">
        <v>10.67</v>
      </c>
      <c r="F307" s="81">
        <v>70.67</v>
      </c>
      <c r="G307" s="81">
        <v>417.33</v>
      </c>
      <c r="H307" s="81">
        <v>136.93</v>
      </c>
      <c r="I307" s="81">
        <v>64.680000000000007</v>
      </c>
      <c r="J307" s="81">
        <v>1.73</v>
      </c>
      <c r="K307" s="81">
        <v>0.11</v>
      </c>
      <c r="L307" s="81">
        <v>0.24</v>
      </c>
      <c r="M307" s="81">
        <v>2.92</v>
      </c>
    </row>
    <row r="308" spans="1:13">
      <c r="A308" s="22" t="s">
        <v>646</v>
      </c>
      <c r="B308" s="19" t="s">
        <v>502</v>
      </c>
      <c r="C308" s="81" t="s">
        <v>504</v>
      </c>
      <c r="D308" s="81">
        <v>22.2</v>
      </c>
      <c r="E308" s="81">
        <v>18.75</v>
      </c>
      <c r="F308" s="81">
        <v>36.15</v>
      </c>
      <c r="G308" s="81">
        <v>405</v>
      </c>
      <c r="H308" s="81">
        <v>194.81</v>
      </c>
      <c r="I308" s="81">
        <v>40.26</v>
      </c>
      <c r="J308" s="81">
        <v>1.05</v>
      </c>
      <c r="K308" s="81">
        <v>0.09</v>
      </c>
      <c r="L308" s="81">
        <v>0.32</v>
      </c>
      <c r="M308" s="81">
        <v>1.23</v>
      </c>
    </row>
    <row r="309" spans="1:13">
      <c r="A309" s="22" t="s">
        <v>646</v>
      </c>
      <c r="B309" s="19" t="s">
        <v>502</v>
      </c>
      <c r="C309" s="81" t="s">
        <v>647</v>
      </c>
      <c r="D309" s="81">
        <v>26.6</v>
      </c>
      <c r="E309" s="81">
        <v>22.5</v>
      </c>
      <c r="F309" s="81">
        <v>43.4</v>
      </c>
      <c r="G309" s="81">
        <v>486</v>
      </c>
      <c r="H309" s="81">
        <v>233.77</v>
      </c>
      <c r="I309" s="81">
        <v>48.31</v>
      </c>
      <c r="J309" s="81">
        <v>1.26</v>
      </c>
      <c r="K309" s="81">
        <v>0.11</v>
      </c>
      <c r="L309" s="81">
        <v>0.38</v>
      </c>
      <c r="M309" s="81">
        <v>1.48</v>
      </c>
    </row>
    <row r="310" spans="1:13">
      <c r="A310" s="22" t="s">
        <v>646</v>
      </c>
      <c r="B310" s="19" t="s">
        <v>502</v>
      </c>
      <c r="C310" s="81" t="s">
        <v>648</v>
      </c>
      <c r="D310" s="81">
        <v>29.6</v>
      </c>
      <c r="E310" s="81">
        <v>25</v>
      </c>
      <c r="F310" s="81">
        <v>48.2</v>
      </c>
      <c r="G310" s="81">
        <v>540</v>
      </c>
      <c r="H310" s="81">
        <v>259.74</v>
      </c>
      <c r="I310" s="81">
        <v>53.68</v>
      </c>
      <c r="J310" s="81">
        <v>1.4</v>
      </c>
      <c r="K310" s="81">
        <v>0.12</v>
      </c>
      <c r="L310" s="81">
        <v>0.42</v>
      </c>
      <c r="M310" s="81">
        <v>1.64</v>
      </c>
    </row>
    <row r="311" spans="1:13">
      <c r="A311" s="22" t="s">
        <v>649</v>
      </c>
      <c r="B311" s="19" t="s">
        <v>506</v>
      </c>
      <c r="C311" s="81" t="s">
        <v>496</v>
      </c>
      <c r="D311" s="81">
        <v>7.08</v>
      </c>
      <c r="E311" s="81">
        <v>7.17</v>
      </c>
      <c r="F311" s="81">
        <v>49.75</v>
      </c>
      <c r="G311" s="81">
        <v>289.17</v>
      </c>
      <c r="H311" s="81">
        <v>148.09</v>
      </c>
      <c r="I311" s="81">
        <v>23.88</v>
      </c>
      <c r="J311" s="81">
        <v>0.99</v>
      </c>
      <c r="K311" s="81">
        <v>0.08</v>
      </c>
      <c r="L311" s="81">
        <v>0.19</v>
      </c>
      <c r="M311" s="81">
        <v>1.43</v>
      </c>
    </row>
    <row r="312" spans="1:13">
      <c r="A312" s="22" t="s">
        <v>649</v>
      </c>
      <c r="B312" s="19" t="s">
        <v>506</v>
      </c>
      <c r="C312" s="81" t="s">
        <v>650</v>
      </c>
      <c r="D312" s="81">
        <v>8.5</v>
      </c>
      <c r="E312" s="81">
        <v>8.6</v>
      </c>
      <c r="F312" s="81">
        <v>59.7</v>
      </c>
      <c r="G312" s="81">
        <v>347</v>
      </c>
      <c r="H312" s="81">
        <v>177.71</v>
      </c>
      <c r="I312" s="81">
        <v>28.66</v>
      </c>
      <c r="J312" s="81">
        <v>1.19</v>
      </c>
      <c r="K312" s="81">
        <v>0.09</v>
      </c>
      <c r="L312" s="81">
        <v>0.23</v>
      </c>
      <c r="M312" s="81">
        <v>1.71</v>
      </c>
    </row>
    <row r="313" spans="1:13">
      <c r="A313" s="22" t="s">
        <v>649</v>
      </c>
      <c r="B313" s="19" t="s">
        <v>506</v>
      </c>
      <c r="C313" s="81" t="s">
        <v>651</v>
      </c>
      <c r="D313" s="81">
        <v>9.44</v>
      </c>
      <c r="E313" s="81">
        <v>9.56</v>
      </c>
      <c r="F313" s="81">
        <v>66.33</v>
      </c>
      <c r="G313" s="81">
        <v>385.56</v>
      </c>
      <c r="H313" s="81">
        <v>197.46</v>
      </c>
      <c r="I313" s="81">
        <v>31.84</v>
      </c>
      <c r="J313" s="81">
        <v>1.32</v>
      </c>
      <c r="K313" s="81">
        <v>0.1</v>
      </c>
      <c r="L313" s="81">
        <v>0.26</v>
      </c>
      <c r="M313" s="81">
        <v>1.9</v>
      </c>
    </row>
    <row r="314" spans="1:13">
      <c r="A314" s="22" t="s">
        <v>652</v>
      </c>
      <c r="B314" s="19" t="s">
        <v>481</v>
      </c>
      <c r="C314" s="81" t="s">
        <v>377</v>
      </c>
      <c r="D314" s="81">
        <v>6.33</v>
      </c>
      <c r="E314" s="81">
        <v>6.58</v>
      </c>
      <c r="F314" s="81">
        <v>47.92</v>
      </c>
      <c r="G314" s="81">
        <v>275</v>
      </c>
      <c r="H314" s="81">
        <v>57.18</v>
      </c>
      <c r="I314" s="81">
        <v>16.91</v>
      </c>
      <c r="J314" s="81">
        <v>1.07</v>
      </c>
      <c r="K314" s="81">
        <v>7.0000000000000007E-2</v>
      </c>
      <c r="L314" s="81">
        <v>0.1</v>
      </c>
      <c r="M314" s="81">
        <v>1.59</v>
      </c>
    </row>
    <row r="315" spans="1:13">
      <c r="A315" s="22" t="s">
        <v>652</v>
      </c>
      <c r="B315" s="19" t="s">
        <v>481</v>
      </c>
      <c r="C315" s="81" t="s">
        <v>456</v>
      </c>
      <c r="D315" s="81">
        <v>7.6</v>
      </c>
      <c r="E315" s="81">
        <v>7.9</v>
      </c>
      <c r="F315" s="81">
        <v>57.5</v>
      </c>
      <c r="G315" s="81">
        <v>330</v>
      </c>
      <c r="H315" s="81">
        <v>68.62</v>
      </c>
      <c r="I315" s="81">
        <v>20.29</v>
      </c>
      <c r="J315" s="81">
        <v>1.28</v>
      </c>
      <c r="K315" s="81">
        <v>0.08</v>
      </c>
      <c r="L315" s="81">
        <v>0.12</v>
      </c>
      <c r="M315" s="81">
        <v>1.91</v>
      </c>
    </row>
    <row r="316" spans="1:13">
      <c r="A316" s="22" t="s">
        <v>652</v>
      </c>
      <c r="B316" s="19" t="s">
        <v>481</v>
      </c>
      <c r="C316" s="81" t="s">
        <v>379</v>
      </c>
      <c r="D316" s="81">
        <v>8.36</v>
      </c>
      <c r="E316" s="81">
        <v>8.82</v>
      </c>
      <c r="F316" s="81">
        <v>64.27</v>
      </c>
      <c r="G316" s="81">
        <v>368.18</v>
      </c>
      <c r="H316" s="81">
        <v>76.3</v>
      </c>
      <c r="I316" s="81">
        <v>22.57</v>
      </c>
      <c r="J316" s="81">
        <v>1.43</v>
      </c>
      <c r="K316" s="81">
        <v>0.09</v>
      </c>
      <c r="L316" s="81">
        <v>0.14000000000000001</v>
      </c>
      <c r="M316" s="81">
        <v>2.17</v>
      </c>
    </row>
    <row r="317" spans="1:13">
      <c r="A317" s="22" t="s">
        <v>652</v>
      </c>
      <c r="B317" s="19" t="s">
        <v>481</v>
      </c>
      <c r="C317" s="81" t="s">
        <v>653</v>
      </c>
      <c r="D317" s="27">
        <v>9.1999999999999993</v>
      </c>
      <c r="E317" s="27">
        <v>9.6999999999999993</v>
      </c>
      <c r="F317" s="27">
        <v>70.7</v>
      </c>
      <c r="G317" s="27">
        <v>405</v>
      </c>
      <c r="H317" s="27">
        <v>83.93</v>
      </c>
      <c r="I317" s="27">
        <v>24.83</v>
      </c>
      <c r="J317" s="27">
        <v>1.57</v>
      </c>
      <c r="K317" s="27">
        <v>0.1</v>
      </c>
      <c r="L317" s="27">
        <v>0.15</v>
      </c>
      <c r="M317" s="27">
        <v>2.39</v>
      </c>
    </row>
    <row r="318" spans="1:13">
      <c r="A318" s="22" t="s">
        <v>82</v>
      </c>
      <c r="B318" s="19" t="s">
        <v>83</v>
      </c>
      <c r="C318" s="21">
        <v>180</v>
      </c>
      <c r="D318" s="81">
        <v>0.09</v>
      </c>
      <c r="E318" s="81">
        <v>0.03</v>
      </c>
      <c r="F318" s="81">
        <v>8.91</v>
      </c>
      <c r="G318" s="81">
        <v>31.5</v>
      </c>
      <c r="H318" s="81">
        <v>0.23</v>
      </c>
      <c r="I318" s="81">
        <v>0</v>
      </c>
      <c r="J318" s="81">
        <v>0.03</v>
      </c>
      <c r="K318" s="81">
        <v>0</v>
      </c>
      <c r="L318" s="81">
        <v>0</v>
      </c>
      <c r="M318" s="81">
        <v>0</v>
      </c>
    </row>
    <row r="319" spans="1:13">
      <c r="A319" s="22" t="s">
        <v>82</v>
      </c>
      <c r="B319" s="19" t="s">
        <v>83</v>
      </c>
      <c r="C319" s="21">
        <v>200</v>
      </c>
      <c r="D319" s="81">
        <v>0.1</v>
      </c>
      <c r="E319" s="81">
        <v>0.03</v>
      </c>
      <c r="F319" s="81">
        <v>9.9</v>
      </c>
      <c r="G319" s="81">
        <v>35</v>
      </c>
      <c r="H319" s="81">
        <v>0.26</v>
      </c>
      <c r="I319" s="81">
        <v>0</v>
      </c>
      <c r="J319" s="81">
        <v>0.03</v>
      </c>
      <c r="K319" s="81">
        <v>0</v>
      </c>
      <c r="L319" s="81">
        <v>0</v>
      </c>
      <c r="M319" s="81">
        <v>0</v>
      </c>
    </row>
    <row r="320" spans="1:13">
      <c r="A320" s="22" t="s">
        <v>166</v>
      </c>
      <c r="B320" s="19" t="s">
        <v>167</v>
      </c>
      <c r="C320" s="21">
        <v>180</v>
      </c>
      <c r="D320" s="81">
        <v>1.44</v>
      </c>
      <c r="E320" s="81">
        <v>1.62</v>
      </c>
      <c r="F320" s="81">
        <v>11.16</v>
      </c>
      <c r="G320" s="81">
        <v>62.1</v>
      </c>
      <c r="H320" s="81">
        <v>54.27</v>
      </c>
      <c r="I320" s="81">
        <v>6.3</v>
      </c>
      <c r="J320" s="81">
        <v>7.0000000000000007E-2</v>
      </c>
      <c r="K320" s="81">
        <v>0.02</v>
      </c>
      <c r="L320" s="81">
        <v>7.0000000000000007E-2</v>
      </c>
      <c r="M320" s="81">
        <v>0.59</v>
      </c>
    </row>
    <row r="321" spans="1:13">
      <c r="A321" s="22" t="s">
        <v>166</v>
      </c>
      <c r="B321" s="19" t="s">
        <v>167</v>
      </c>
      <c r="C321" s="21">
        <v>200</v>
      </c>
      <c r="D321" s="81">
        <v>1.6</v>
      </c>
      <c r="E321" s="81">
        <v>1.8</v>
      </c>
      <c r="F321" s="81">
        <v>12.4</v>
      </c>
      <c r="G321" s="81">
        <v>69</v>
      </c>
      <c r="H321" s="81">
        <v>60.3</v>
      </c>
      <c r="I321" s="81">
        <v>7</v>
      </c>
      <c r="J321" s="81">
        <v>0.08</v>
      </c>
      <c r="K321" s="81">
        <v>0.02</v>
      </c>
      <c r="L321" s="81">
        <v>0.08</v>
      </c>
      <c r="M321" s="81">
        <v>0.65</v>
      </c>
    </row>
    <row r="322" spans="1:13">
      <c r="A322" s="22" t="s">
        <v>40</v>
      </c>
      <c r="B322" s="19" t="s">
        <v>41</v>
      </c>
      <c r="C322" s="21">
        <v>180</v>
      </c>
      <c r="D322" s="81">
        <v>0.18</v>
      </c>
      <c r="E322" s="81">
        <v>0.04</v>
      </c>
      <c r="F322" s="81">
        <v>9.18</v>
      </c>
      <c r="G322" s="81">
        <v>36.9</v>
      </c>
      <c r="H322" s="81">
        <v>2.79</v>
      </c>
      <c r="I322" s="81">
        <v>0.76</v>
      </c>
      <c r="J322" s="81">
        <v>0.06</v>
      </c>
      <c r="K322" s="81">
        <v>0</v>
      </c>
      <c r="L322" s="81">
        <v>0</v>
      </c>
      <c r="M322" s="81">
        <v>2.52</v>
      </c>
    </row>
    <row r="323" spans="1:13">
      <c r="A323" s="22" t="s">
        <v>40</v>
      </c>
      <c r="B323" s="19" t="s">
        <v>41</v>
      </c>
      <c r="C323" s="21">
        <v>200</v>
      </c>
      <c r="D323" s="81">
        <v>0.2</v>
      </c>
      <c r="E323" s="81">
        <v>0.04</v>
      </c>
      <c r="F323" s="81">
        <v>10.199999999999999</v>
      </c>
      <c r="G323" s="81">
        <v>41</v>
      </c>
      <c r="H323" s="81">
        <v>3.1</v>
      </c>
      <c r="I323" s="81">
        <v>0.84</v>
      </c>
      <c r="J323" s="81">
        <v>7.0000000000000007E-2</v>
      </c>
      <c r="K323" s="81">
        <v>0</v>
      </c>
      <c r="L323" s="81">
        <v>0</v>
      </c>
      <c r="M323" s="81">
        <v>2.8</v>
      </c>
    </row>
    <row r="324" spans="1:13">
      <c r="A324" s="22" t="s">
        <v>60</v>
      </c>
      <c r="B324" s="19" t="s">
        <v>61</v>
      </c>
      <c r="C324" s="21">
        <v>180</v>
      </c>
      <c r="D324" s="81">
        <v>2.61</v>
      </c>
      <c r="E324" s="81">
        <v>2.52</v>
      </c>
      <c r="F324" s="81">
        <v>13.41</v>
      </c>
      <c r="G324" s="81">
        <v>84.6</v>
      </c>
      <c r="H324" s="81">
        <v>95.27</v>
      </c>
      <c r="I324" s="81">
        <v>10.96</v>
      </c>
      <c r="J324" s="81">
        <v>0.1</v>
      </c>
      <c r="K324" s="81">
        <v>0.03</v>
      </c>
      <c r="L324" s="81">
        <v>0.01</v>
      </c>
      <c r="M324" s="81">
        <v>0.47</v>
      </c>
    </row>
    <row r="325" spans="1:13">
      <c r="A325" s="22" t="s">
        <v>60</v>
      </c>
      <c r="B325" s="19" t="s">
        <v>61</v>
      </c>
      <c r="C325" s="21">
        <v>200</v>
      </c>
      <c r="D325" s="81">
        <v>2.9</v>
      </c>
      <c r="E325" s="81">
        <v>2.8</v>
      </c>
      <c r="F325" s="81">
        <v>14.9</v>
      </c>
      <c r="G325" s="81">
        <v>94</v>
      </c>
      <c r="H325" s="81">
        <v>105.86</v>
      </c>
      <c r="I325" s="81">
        <v>12.18</v>
      </c>
      <c r="J325" s="81">
        <v>0.11</v>
      </c>
      <c r="K325" s="81">
        <v>0.03</v>
      </c>
      <c r="L325" s="81">
        <v>0.01</v>
      </c>
      <c r="M325" s="81">
        <v>0.52</v>
      </c>
    </row>
    <row r="326" spans="1:13">
      <c r="A326" s="22" t="s">
        <v>26</v>
      </c>
      <c r="B326" s="19" t="s">
        <v>27</v>
      </c>
      <c r="C326" s="21">
        <v>180</v>
      </c>
      <c r="D326" s="81">
        <v>2.97</v>
      </c>
      <c r="E326" s="81">
        <v>2.25</v>
      </c>
      <c r="F326" s="81">
        <v>12.33</v>
      </c>
      <c r="G326" s="81">
        <v>79.2</v>
      </c>
      <c r="H326" s="81">
        <v>97.71</v>
      </c>
      <c r="I326" s="81">
        <v>45.99</v>
      </c>
      <c r="J326" s="81">
        <v>0.54</v>
      </c>
      <c r="K326" s="81">
        <v>0.03</v>
      </c>
      <c r="L326" s="81">
        <v>0.11</v>
      </c>
      <c r="M326" s="81">
        <v>0.47</v>
      </c>
    </row>
    <row r="327" spans="1:13">
      <c r="A327" s="22" t="s">
        <v>26</v>
      </c>
      <c r="B327" s="19" t="s">
        <v>27</v>
      </c>
      <c r="C327" s="21">
        <v>200</v>
      </c>
      <c r="D327" s="81">
        <v>3.3</v>
      </c>
      <c r="E327" s="81">
        <v>2.5</v>
      </c>
      <c r="F327" s="81">
        <v>13.7</v>
      </c>
      <c r="G327" s="81">
        <v>88</v>
      </c>
      <c r="H327" s="81">
        <v>108.57</v>
      </c>
      <c r="I327" s="81">
        <v>51.1</v>
      </c>
      <c r="J327" s="81">
        <v>0.6</v>
      </c>
      <c r="K327" s="81">
        <v>0.03</v>
      </c>
      <c r="L327" s="81">
        <v>0.12</v>
      </c>
      <c r="M327" s="81">
        <v>0.52</v>
      </c>
    </row>
    <row r="328" spans="1:13">
      <c r="A328" s="22" t="s">
        <v>89</v>
      </c>
      <c r="B328" s="19" t="s">
        <v>90</v>
      </c>
      <c r="C328" s="21">
        <v>180</v>
      </c>
      <c r="D328" s="81">
        <v>0.9</v>
      </c>
      <c r="E328" s="81">
        <v>0.05</v>
      </c>
      <c r="F328" s="81">
        <v>24.75</v>
      </c>
      <c r="G328" s="81">
        <v>99</v>
      </c>
      <c r="H328" s="81">
        <v>25.82</v>
      </c>
      <c r="I328" s="81">
        <v>16.440000000000001</v>
      </c>
      <c r="J328" s="81">
        <v>0.55000000000000004</v>
      </c>
      <c r="K328" s="81">
        <v>0.01</v>
      </c>
      <c r="L328" s="81">
        <v>0.03</v>
      </c>
      <c r="M328" s="81">
        <v>0.28999999999999998</v>
      </c>
    </row>
    <row r="329" spans="1:13">
      <c r="A329" s="22" t="s">
        <v>89</v>
      </c>
      <c r="B329" s="19" t="s">
        <v>90</v>
      </c>
      <c r="C329" s="21">
        <v>200</v>
      </c>
      <c r="D329" s="81">
        <v>1</v>
      </c>
      <c r="E329" s="81">
        <v>0.05</v>
      </c>
      <c r="F329" s="81">
        <v>27.5</v>
      </c>
      <c r="G329" s="81">
        <v>110</v>
      </c>
      <c r="H329" s="81">
        <v>28.69</v>
      </c>
      <c r="I329" s="81">
        <v>18.27</v>
      </c>
      <c r="J329" s="81">
        <v>0.61</v>
      </c>
      <c r="K329" s="81">
        <v>0.01</v>
      </c>
      <c r="L329" s="81">
        <v>0.03</v>
      </c>
      <c r="M329" s="81">
        <v>0.32</v>
      </c>
    </row>
    <row r="330" spans="1:13">
      <c r="A330" s="22" t="s">
        <v>71</v>
      </c>
      <c r="B330" s="19" t="s">
        <v>72</v>
      </c>
      <c r="C330" s="21">
        <v>180</v>
      </c>
      <c r="D330" s="81">
        <v>0.18</v>
      </c>
      <c r="E330" s="81">
        <v>0.09</v>
      </c>
      <c r="F330" s="81">
        <v>15.48</v>
      </c>
      <c r="G330" s="81">
        <v>61.2</v>
      </c>
      <c r="H330" s="81">
        <v>5.43</v>
      </c>
      <c r="I330" s="81">
        <v>2.82</v>
      </c>
      <c r="J330" s="81">
        <v>0.72</v>
      </c>
      <c r="K330" s="81">
        <v>0.01</v>
      </c>
      <c r="L330" s="81">
        <v>0.01</v>
      </c>
      <c r="M330" s="81">
        <v>1.44</v>
      </c>
    </row>
    <row r="331" spans="1:13">
      <c r="A331" s="22" t="s">
        <v>71</v>
      </c>
      <c r="B331" s="19" t="s">
        <v>72</v>
      </c>
      <c r="C331" s="21">
        <v>200</v>
      </c>
      <c r="D331" s="81">
        <v>0.2</v>
      </c>
      <c r="E331" s="81">
        <v>0.1</v>
      </c>
      <c r="F331" s="81">
        <v>17.2</v>
      </c>
      <c r="G331" s="81">
        <v>68</v>
      </c>
      <c r="H331" s="81">
        <v>6.03</v>
      </c>
      <c r="I331" s="81">
        <v>3.13</v>
      </c>
      <c r="J331" s="81">
        <v>0.8</v>
      </c>
      <c r="K331" s="81">
        <v>0.01</v>
      </c>
      <c r="L331" s="81">
        <v>0.01</v>
      </c>
      <c r="M331" s="81">
        <v>1.6</v>
      </c>
    </row>
    <row r="332" spans="1:13">
      <c r="A332" s="22" t="s">
        <v>654</v>
      </c>
      <c r="B332" s="19" t="s">
        <v>521</v>
      </c>
      <c r="C332" s="21">
        <v>180</v>
      </c>
      <c r="D332" s="81">
        <v>0.09</v>
      </c>
      <c r="E332" s="81">
        <v>0.09</v>
      </c>
      <c r="F332" s="81">
        <v>24.84</v>
      </c>
      <c r="G332" s="81">
        <v>98.1</v>
      </c>
      <c r="H332" s="81">
        <v>7.63</v>
      </c>
      <c r="I332" s="81">
        <v>2.39</v>
      </c>
      <c r="J332" s="81">
        <v>0.63</v>
      </c>
      <c r="K332" s="81">
        <v>0.01</v>
      </c>
      <c r="L332" s="81">
        <v>0.01</v>
      </c>
      <c r="M332" s="81">
        <v>1.22</v>
      </c>
    </row>
    <row r="333" spans="1:13">
      <c r="A333" s="22" t="s">
        <v>654</v>
      </c>
      <c r="B333" s="19" t="s">
        <v>521</v>
      </c>
      <c r="C333" s="21">
        <v>200</v>
      </c>
      <c r="D333" s="81">
        <v>0.1</v>
      </c>
      <c r="E333" s="81">
        <v>0.1</v>
      </c>
      <c r="F333" s="81">
        <v>27.6</v>
      </c>
      <c r="G333" s="81">
        <v>109</v>
      </c>
      <c r="H333" s="81">
        <v>8.48</v>
      </c>
      <c r="I333" s="81">
        <v>2.66</v>
      </c>
      <c r="J333" s="81">
        <v>0.7</v>
      </c>
      <c r="K333" s="81">
        <v>0.01</v>
      </c>
      <c r="L333" s="81">
        <v>0.01</v>
      </c>
      <c r="M333" s="81">
        <v>1.36</v>
      </c>
    </row>
    <row r="334" spans="1:13">
      <c r="A334" s="22" t="s">
        <v>49</v>
      </c>
      <c r="B334" s="19" t="s">
        <v>50</v>
      </c>
      <c r="C334" s="21">
        <v>180</v>
      </c>
      <c r="D334" s="81">
        <v>0.18</v>
      </c>
      <c r="E334" s="81">
        <v>0.09</v>
      </c>
      <c r="F334" s="81">
        <v>19.260000000000002</v>
      </c>
      <c r="G334" s="81">
        <v>77.400000000000006</v>
      </c>
      <c r="H334" s="81">
        <v>10.34</v>
      </c>
      <c r="I334" s="81">
        <v>6.7</v>
      </c>
      <c r="J334" s="81">
        <v>0.32</v>
      </c>
      <c r="K334" s="81">
        <v>0.01</v>
      </c>
      <c r="L334" s="81">
        <v>0.01</v>
      </c>
      <c r="M334" s="81">
        <v>43.2</v>
      </c>
    </row>
    <row r="335" spans="1:13">
      <c r="A335" s="22" t="s">
        <v>49</v>
      </c>
      <c r="B335" s="19" t="s">
        <v>50</v>
      </c>
      <c r="C335" s="21">
        <v>200</v>
      </c>
      <c r="D335" s="81">
        <v>0.2</v>
      </c>
      <c r="E335" s="81">
        <v>0.1</v>
      </c>
      <c r="F335" s="81">
        <v>21.4</v>
      </c>
      <c r="G335" s="81">
        <v>86</v>
      </c>
      <c r="H335" s="81">
        <v>11.49</v>
      </c>
      <c r="I335" s="81">
        <v>7.44</v>
      </c>
      <c r="J335" s="81">
        <v>0.36</v>
      </c>
      <c r="K335" s="81">
        <v>0.01</v>
      </c>
      <c r="L335" s="81">
        <v>0.01</v>
      </c>
      <c r="M335" s="81">
        <v>48</v>
      </c>
    </row>
    <row r="336" spans="1:13">
      <c r="A336" s="22" t="s">
        <v>283</v>
      </c>
      <c r="B336" s="19" t="s">
        <v>284</v>
      </c>
      <c r="C336" s="81">
        <v>180</v>
      </c>
      <c r="D336" s="81">
        <v>0.09</v>
      </c>
      <c r="E336" s="81">
        <v>0</v>
      </c>
      <c r="F336" s="81">
        <v>34.47</v>
      </c>
      <c r="G336" s="81">
        <v>133.19999999999999</v>
      </c>
      <c r="H336" s="81">
        <v>6.88</v>
      </c>
      <c r="I336" s="81">
        <v>2.02</v>
      </c>
      <c r="J336" s="81">
        <v>0.41</v>
      </c>
      <c r="K336" s="81">
        <v>0</v>
      </c>
      <c r="L336" s="81">
        <v>0.01</v>
      </c>
      <c r="M336" s="81">
        <v>0.14000000000000001</v>
      </c>
    </row>
    <row r="337" spans="1:13">
      <c r="A337" s="22" t="s">
        <v>283</v>
      </c>
      <c r="B337" s="19" t="s">
        <v>284</v>
      </c>
      <c r="C337" s="81">
        <v>200</v>
      </c>
      <c r="D337" s="81">
        <v>0.1</v>
      </c>
      <c r="E337" s="81">
        <v>0</v>
      </c>
      <c r="F337" s="81">
        <v>38.299999999999997</v>
      </c>
      <c r="G337" s="81">
        <v>148</v>
      </c>
      <c r="H337" s="81">
        <v>7.64</v>
      </c>
      <c r="I337" s="81">
        <v>2.2400000000000002</v>
      </c>
      <c r="J337" s="81">
        <v>0.45</v>
      </c>
      <c r="K337" s="81">
        <v>0</v>
      </c>
      <c r="L337" s="81">
        <v>0.01</v>
      </c>
      <c r="M337" s="81">
        <v>0.16</v>
      </c>
    </row>
    <row r="338" spans="1:13">
      <c r="A338" s="80" t="s">
        <v>80</v>
      </c>
      <c r="B338" s="20" t="s">
        <v>81</v>
      </c>
      <c r="C338" s="81">
        <v>50</v>
      </c>
      <c r="D338" s="81">
        <v>0.5</v>
      </c>
      <c r="E338" s="81">
        <v>2.2999999999999998</v>
      </c>
      <c r="F338" s="81">
        <v>3</v>
      </c>
      <c r="G338" s="81">
        <v>35</v>
      </c>
      <c r="H338" s="81">
        <v>2.5</v>
      </c>
      <c r="I338" s="81">
        <v>3.5</v>
      </c>
      <c r="J338" s="81">
        <v>0.15</v>
      </c>
      <c r="K338" s="81">
        <v>0.02</v>
      </c>
      <c r="L338" s="81">
        <v>0.02</v>
      </c>
      <c r="M338" s="81">
        <v>1</v>
      </c>
    </row>
    <row r="339" spans="1:13">
      <c r="A339" s="80" t="s">
        <v>80</v>
      </c>
      <c r="B339" s="20" t="s">
        <v>81</v>
      </c>
      <c r="C339" s="81">
        <v>40</v>
      </c>
      <c r="D339" s="27">
        <v>0.4</v>
      </c>
      <c r="E339" s="27">
        <v>1.84</v>
      </c>
      <c r="F339" s="27">
        <v>2.4</v>
      </c>
      <c r="G339" s="27">
        <v>28</v>
      </c>
      <c r="H339" s="27">
        <v>2</v>
      </c>
      <c r="I339" s="27">
        <v>2.8</v>
      </c>
      <c r="J339" s="27">
        <v>0.12</v>
      </c>
      <c r="K339" s="27">
        <v>1.6E-2</v>
      </c>
      <c r="L339" s="27">
        <v>1.6E-2</v>
      </c>
      <c r="M339" s="27">
        <v>0.8</v>
      </c>
    </row>
    <row r="340" spans="1:13">
      <c r="A340" s="80" t="s">
        <v>655</v>
      </c>
      <c r="B340" s="20" t="s">
        <v>513</v>
      </c>
      <c r="C340" s="21">
        <v>35</v>
      </c>
      <c r="D340" s="81">
        <v>0.35</v>
      </c>
      <c r="E340" s="81">
        <v>1.19</v>
      </c>
      <c r="F340" s="81">
        <v>1.61</v>
      </c>
      <c r="G340" s="81">
        <v>18.899999999999999</v>
      </c>
      <c r="H340" s="81">
        <v>0.42</v>
      </c>
      <c r="I340" s="81">
        <v>0.37</v>
      </c>
      <c r="J340" s="81">
        <v>0.04</v>
      </c>
      <c r="K340" s="81">
        <v>0</v>
      </c>
      <c r="L340" s="81">
        <v>0</v>
      </c>
      <c r="M340" s="81">
        <v>0</v>
      </c>
    </row>
    <row r="341" spans="1:13">
      <c r="A341" s="80" t="s">
        <v>655</v>
      </c>
      <c r="B341" s="20" t="s">
        <v>513</v>
      </c>
      <c r="C341" s="21">
        <v>40</v>
      </c>
      <c r="D341" s="81">
        <v>0.4</v>
      </c>
      <c r="E341" s="81">
        <v>1.36</v>
      </c>
      <c r="F341" s="81">
        <v>1.84</v>
      </c>
      <c r="G341" s="81">
        <v>21.6</v>
      </c>
      <c r="H341" s="81">
        <v>0.48</v>
      </c>
      <c r="I341" s="81">
        <v>0.42</v>
      </c>
      <c r="J341" s="81">
        <v>0.04</v>
      </c>
      <c r="K341" s="81">
        <v>0</v>
      </c>
      <c r="L341" s="81">
        <v>0</v>
      </c>
      <c r="M341" s="81">
        <v>0</v>
      </c>
    </row>
    <row r="342" spans="1:13">
      <c r="A342" s="80" t="s">
        <v>655</v>
      </c>
      <c r="B342" s="20" t="s">
        <v>513</v>
      </c>
      <c r="C342" s="21">
        <v>50</v>
      </c>
      <c r="D342" s="81">
        <v>0.5</v>
      </c>
      <c r="E342" s="81">
        <v>1.7</v>
      </c>
      <c r="F342" s="81">
        <v>2.2999999999999998</v>
      </c>
      <c r="G342" s="81">
        <v>27</v>
      </c>
      <c r="H342" s="81">
        <v>0.6</v>
      </c>
      <c r="I342" s="81">
        <v>0.53</v>
      </c>
      <c r="J342" s="81">
        <v>0.05</v>
      </c>
      <c r="K342" s="81">
        <v>0</v>
      </c>
      <c r="L342" s="81">
        <v>0</v>
      </c>
      <c r="M342" s="81">
        <v>0</v>
      </c>
    </row>
    <row r="343" spans="1:13">
      <c r="A343" s="20"/>
      <c r="B343" s="19" t="s">
        <v>259</v>
      </c>
      <c r="C343" s="81">
        <v>100</v>
      </c>
      <c r="D343" s="23">
        <v>1.5</v>
      </c>
      <c r="E343" s="23">
        <v>0</v>
      </c>
      <c r="F343" s="23">
        <v>21.8</v>
      </c>
      <c r="G343" s="23">
        <v>95</v>
      </c>
      <c r="H343" s="90">
        <v>8</v>
      </c>
      <c r="I343" s="90">
        <v>42</v>
      </c>
      <c r="J343" s="90">
        <v>0.6</v>
      </c>
      <c r="K343" s="90">
        <v>0.04</v>
      </c>
      <c r="L343" s="90">
        <v>0.05</v>
      </c>
      <c r="M343" s="90">
        <v>10</v>
      </c>
    </row>
    <row r="344" spans="1:13">
      <c r="A344" s="20"/>
      <c r="B344" s="19" t="s">
        <v>222</v>
      </c>
      <c r="C344" s="81">
        <v>100</v>
      </c>
      <c r="D344" s="81">
        <v>0.9</v>
      </c>
      <c r="E344" s="81">
        <v>0.2</v>
      </c>
      <c r="F344" s="81">
        <v>8.1</v>
      </c>
      <c r="G344" s="81">
        <v>43</v>
      </c>
      <c r="H344" s="78">
        <v>34</v>
      </c>
      <c r="I344" s="78">
        <v>13</v>
      </c>
      <c r="J344" s="78">
        <v>0.3</v>
      </c>
      <c r="K344" s="78">
        <v>0.04</v>
      </c>
      <c r="L344" s="78">
        <v>0.03</v>
      </c>
      <c r="M344" s="78">
        <v>60</v>
      </c>
    </row>
    <row r="345" spans="1:13">
      <c r="A345" s="20"/>
      <c r="B345" s="19" t="s">
        <v>192</v>
      </c>
      <c r="C345" s="81">
        <v>100</v>
      </c>
      <c r="D345" s="81">
        <v>0.4</v>
      </c>
      <c r="E345" s="81">
        <v>0.3</v>
      </c>
      <c r="F345" s="81">
        <v>10.3</v>
      </c>
      <c r="G345" s="81">
        <v>47</v>
      </c>
      <c r="H345" s="78">
        <v>19</v>
      </c>
      <c r="I345" s="78">
        <v>12</v>
      </c>
      <c r="J345" s="78">
        <v>2.2999999999999998</v>
      </c>
      <c r="K345" s="78">
        <v>0.02</v>
      </c>
      <c r="L345" s="78">
        <v>0.03</v>
      </c>
      <c r="M345" s="78">
        <v>5</v>
      </c>
    </row>
    <row r="346" spans="1:13">
      <c r="A346" s="20"/>
      <c r="B346" s="19" t="s">
        <v>527</v>
      </c>
      <c r="C346" s="81">
        <v>100</v>
      </c>
      <c r="D346" s="81">
        <v>0.8</v>
      </c>
      <c r="E346" s="81">
        <v>0.3</v>
      </c>
      <c r="F346" s="81">
        <v>9.6</v>
      </c>
      <c r="G346" s="81">
        <v>49</v>
      </c>
      <c r="H346" s="78">
        <v>20</v>
      </c>
      <c r="I346" s="78">
        <v>9</v>
      </c>
      <c r="J346" s="78">
        <v>0.5</v>
      </c>
      <c r="K346" s="78">
        <v>0.06</v>
      </c>
      <c r="L346" s="78">
        <v>0.04</v>
      </c>
      <c r="M346" s="78">
        <v>10</v>
      </c>
    </row>
    <row r="347" spans="1:13">
      <c r="A347" s="20"/>
      <c r="B347" s="19" t="s">
        <v>241</v>
      </c>
      <c r="C347" s="81">
        <v>100</v>
      </c>
      <c r="D347" s="81">
        <v>0.4</v>
      </c>
      <c r="E347" s="81">
        <v>0</v>
      </c>
      <c r="F347" s="81">
        <v>11.3</v>
      </c>
      <c r="G347" s="81">
        <v>46</v>
      </c>
      <c r="H347" s="78">
        <v>16</v>
      </c>
      <c r="I347" s="78">
        <v>9</v>
      </c>
      <c r="J347" s="78">
        <v>2.2000000000000002</v>
      </c>
      <c r="K347" s="78">
        <v>0.03</v>
      </c>
      <c r="L347" s="78">
        <v>0.02</v>
      </c>
      <c r="M347" s="78">
        <v>10</v>
      </c>
    </row>
    <row r="348" spans="1:13">
      <c r="A348" s="20"/>
      <c r="B348" s="19" t="s">
        <v>528</v>
      </c>
      <c r="C348" s="81">
        <v>100</v>
      </c>
      <c r="D348" s="81">
        <v>0.9</v>
      </c>
      <c r="E348" s="81">
        <v>0.1</v>
      </c>
      <c r="F348" s="81">
        <v>9.5</v>
      </c>
      <c r="G348" s="81">
        <v>45</v>
      </c>
      <c r="H348" s="78">
        <v>20</v>
      </c>
      <c r="I348" s="78">
        <v>16</v>
      </c>
      <c r="J348" s="78">
        <v>0.6</v>
      </c>
      <c r="K348" s="78">
        <v>0.04</v>
      </c>
      <c r="L348" s="78">
        <v>0.08</v>
      </c>
      <c r="M348" s="78">
        <v>10</v>
      </c>
    </row>
    <row r="349" spans="1:13">
      <c r="A349" s="80"/>
      <c r="B349" s="17" t="s">
        <v>306</v>
      </c>
      <c r="C349" s="81">
        <v>180</v>
      </c>
      <c r="D349" s="81">
        <v>5.04</v>
      </c>
      <c r="E349" s="81">
        <v>4.5</v>
      </c>
      <c r="F349" s="81">
        <v>18.36</v>
      </c>
      <c r="G349" s="81">
        <v>136.80000000000001</v>
      </c>
      <c r="H349" s="81">
        <v>207</v>
      </c>
      <c r="I349" s="81">
        <v>19.8</v>
      </c>
      <c r="J349" s="81">
        <v>7.0000000000000007E-2</v>
      </c>
      <c r="K349" s="81">
        <v>0.08</v>
      </c>
      <c r="L349" s="81">
        <v>0.42</v>
      </c>
      <c r="M349" s="81">
        <v>1.44</v>
      </c>
    </row>
    <row r="350" spans="1:13">
      <c r="A350" s="80"/>
      <c r="B350" s="17" t="s">
        <v>306</v>
      </c>
      <c r="C350" s="81">
        <v>200</v>
      </c>
      <c r="D350" s="81">
        <v>5.6</v>
      </c>
      <c r="E350" s="81">
        <v>5</v>
      </c>
      <c r="F350" s="81">
        <v>20.399999999999999</v>
      </c>
      <c r="G350" s="81">
        <v>152</v>
      </c>
      <c r="H350" s="81">
        <v>230</v>
      </c>
      <c r="I350" s="81">
        <v>22</v>
      </c>
      <c r="J350" s="81">
        <v>0.08</v>
      </c>
      <c r="K350" s="81">
        <v>0.09</v>
      </c>
      <c r="L350" s="81">
        <v>0.47</v>
      </c>
      <c r="M350" s="81">
        <v>1.6</v>
      </c>
    </row>
    <row r="351" spans="1:13">
      <c r="A351" s="80"/>
      <c r="B351" s="72" t="s">
        <v>538</v>
      </c>
      <c r="C351" s="81">
        <v>180</v>
      </c>
      <c r="D351" s="81">
        <v>5.4</v>
      </c>
      <c r="E351" s="81">
        <v>4.8600000000000003</v>
      </c>
      <c r="F351" s="81">
        <v>8.4600000000000009</v>
      </c>
      <c r="G351" s="81">
        <v>102.6</v>
      </c>
      <c r="H351" s="81">
        <v>216</v>
      </c>
      <c r="I351" s="81">
        <v>25.2</v>
      </c>
      <c r="J351" s="81">
        <v>0.18</v>
      </c>
      <c r="K351" s="81">
        <v>0.05</v>
      </c>
      <c r="L351" s="81">
        <v>0.31</v>
      </c>
      <c r="M351" s="81">
        <v>1.26</v>
      </c>
    </row>
    <row r="352" spans="1:13">
      <c r="A352" s="20"/>
      <c r="B352" s="72" t="s">
        <v>538</v>
      </c>
      <c r="C352" s="81">
        <v>200</v>
      </c>
      <c r="D352" s="81">
        <v>6</v>
      </c>
      <c r="E352" s="81">
        <v>5.4</v>
      </c>
      <c r="F352" s="81">
        <v>9.4</v>
      </c>
      <c r="G352" s="81">
        <v>114</v>
      </c>
      <c r="H352" s="81">
        <v>240</v>
      </c>
      <c r="I352" s="81">
        <v>28</v>
      </c>
      <c r="J352" s="81">
        <v>0.2</v>
      </c>
      <c r="K352" s="81">
        <v>0.06</v>
      </c>
      <c r="L352" s="81">
        <v>0.34</v>
      </c>
      <c r="M352" s="81">
        <v>1.4</v>
      </c>
    </row>
    <row r="353" spans="1:13">
      <c r="A353" s="20"/>
      <c r="B353" s="17" t="s">
        <v>252</v>
      </c>
      <c r="C353" s="81">
        <v>180</v>
      </c>
      <c r="D353" s="81">
        <v>4.68</v>
      </c>
      <c r="E353" s="81">
        <v>4.5</v>
      </c>
      <c r="F353" s="81">
        <v>19.8</v>
      </c>
      <c r="G353" s="81">
        <v>138.6</v>
      </c>
      <c r="H353" s="81">
        <v>216</v>
      </c>
      <c r="I353" s="81">
        <v>25.2</v>
      </c>
      <c r="J353" s="81">
        <v>0.18</v>
      </c>
      <c r="K353" s="81">
        <v>0.05</v>
      </c>
      <c r="L353" s="81">
        <v>0.31</v>
      </c>
      <c r="M353" s="81">
        <v>1.26</v>
      </c>
    </row>
    <row r="354" spans="1:13">
      <c r="A354" s="20"/>
      <c r="B354" s="17" t="s">
        <v>252</v>
      </c>
      <c r="C354" s="81">
        <v>200</v>
      </c>
      <c r="D354" s="81">
        <v>5.2</v>
      </c>
      <c r="E354" s="81">
        <v>5</v>
      </c>
      <c r="F354" s="81">
        <v>22</v>
      </c>
      <c r="G354" s="81">
        <v>154</v>
      </c>
      <c r="H354" s="81">
        <v>240</v>
      </c>
      <c r="I354" s="81">
        <v>28</v>
      </c>
      <c r="J354" s="81">
        <v>0.2</v>
      </c>
      <c r="K354" s="81">
        <v>0.06</v>
      </c>
      <c r="L354" s="81">
        <v>0.34</v>
      </c>
      <c r="M354" s="81">
        <v>1.4</v>
      </c>
    </row>
    <row r="355" spans="1:13">
      <c r="A355" s="20"/>
      <c r="B355" s="17" t="s">
        <v>539</v>
      </c>
      <c r="C355" s="81">
        <v>180</v>
      </c>
      <c r="D355" s="81">
        <v>1.8</v>
      </c>
      <c r="E355" s="81">
        <v>0</v>
      </c>
      <c r="F355" s="81">
        <v>5.94</v>
      </c>
      <c r="G355" s="81">
        <v>32.4</v>
      </c>
      <c r="H355" s="81">
        <v>23.4</v>
      </c>
      <c r="I355" s="81">
        <v>0</v>
      </c>
      <c r="J355" s="81">
        <v>1.26</v>
      </c>
      <c r="K355" s="81">
        <v>0.02</v>
      </c>
      <c r="L355" s="81">
        <v>0.05</v>
      </c>
      <c r="M355" s="81">
        <v>18</v>
      </c>
    </row>
    <row r="356" spans="1:13">
      <c r="A356" s="20"/>
      <c r="B356" s="17" t="s">
        <v>539</v>
      </c>
      <c r="C356" s="81">
        <v>200</v>
      </c>
      <c r="D356" s="81">
        <v>2</v>
      </c>
      <c r="E356" s="81">
        <v>0</v>
      </c>
      <c r="F356" s="81">
        <v>6.6</v>
      </c>
      <c r="G356" s="81">
        <v>36</v>
      </c>
      <c r="H356" s="81">
        <v>26</v>
      </c>
      <c r="I356" s="81">
        <v>0</v>
      </c>
      <c r="J356" s="81">
        <v>1.4</v>
      </c>
      <c r="K356" s="81">
        <v>0.02</v>
      </c>
      <c r="L356" s="81">
        <v>0.06</v>
      </c>
      <c r="M356" s="81">
        <v>20</v>
      </c>
    </row>
    <row r="357" spans="1:13">
      <c r="A357" s="20"/>
      <c r="B357" s="17" t="s">
        <v>540</v>
      </c>
      <c r="C357" s="81">
        <v>180</v>
      </c>
      <c r="D357" s="81">
        <v>0.9</v>
      </c>
      <c r="E357" s="81">
        <v>0</v>
      </c>
      <c r="F357" s="81">
        <v>16.38</v>
      </c>
      <c r="G357" s="81">
        <v>68.400000000000006</v>
      </c>
      <c r="H357" s="81">
        <v>12.6</v>
      </c>
      <c r="I357" s="81">
        <v>7.2</v>
      </c>
      <c r="J357" s="81">
        <v>0.54</v>
      </c>
      <c r="K357" s="81">
        <v>0.02</v>
      </c>
      <c r="L357" s="81">
        <v>0.02</v>
      </c>
      <c r="M357" s="81">
        <v>3.6</v>
      </c>
    </row>
    <row r="358" spans="1:13">
      <c r="A358" s="20"/>
      <c r="B358" s="17" t="s">
        <v>540</v>
      </c>
      <c r="C358" s="81">
        <v>200</v>
      </c>
      <c r="D358" s="81">
        <v>1</v>
      </c>
      <c r="E358" s="81">
        <v>0</v>
      </c>
      <c r="F358" s="81">
        <v>18.2</v>
      </c>
      <c r="G358" s="81">
        <v>76</v>
      </c>
      <c r="H358" s="81">
        <v>14</v>
      </c>
      <c r="I358" s="81">
        <v>8</v>
      </c>
      <c r="J358" s="81">
        <v>0.6</v>
      </c>
      <c r="K358" s="81">
        <v>0.02</v>
      </c>
      <c r="L358" s="81">
        <v>0.02</v>
      </c>
      <c r="M358" s="81">
        <v>4</v>
      </c>
    </row>
    <row r="359" spans="1:13">
      <c r="A359" s="20"/>
      <c r="B359" s="17" t="s">
        <v>541</v>
      </c>
      <c r="C359" s="81">
        <v>180</v>
      </c>
      <c r="D359" s="81">
        <v>0.9</v>
      </c>
      <c r="E359" s="81">
        <v>0</v>
      </c>
      <c r="F359" s="81">
        <v>25.2</v>
      </c>
      <c r="G359" s="81">
        <v>100.8</v>
      </c>
      <c r="H359" s="81">
        <v>36</v>
      </c>
      <c r="I359" s="81">
        <v>18</v>
      </c>
      <c r="J359" s="81">
        <v>0.36</v>
      </c>
      <c r="K359" s="81">
        <v>0.04</v>
      </c>
      <c r="L359" s="81">
        <v>7.0000000000000007E-2</v>
      </c>
      <c r="M359" s="81">
        <v>7.2</v>
      </c>
    </row>
    <row r="360" spans="1:13">
      <c r="A360" s="20"/>
      <c r="B360" s="17" t="s">
        <v>541</v>
      </c>
      <c r="C360" s="81">
        <v>200</v>
      </c>
      <c r="D360" s="81">
        <v>1</v>
      </c>
      <c r="E360" s="81">
        <v>0</v>
      </c>
      <c r="F360" s="81">
        <v>28</v>
      </c>
      <c r="G360" s="81">
        <v>112</v>
      </c>
      <c r="H360" s="81">
        <v>40</v>
      </c>
      <c r="I360" s="81">
        <v>20</v>
      </c>
      <c r="J360" s="81">
        <v>0.4</v>
      </c>
      <c r="K360" s="81">
        <v>0.04</v>
      </c>
      <c r="L360" s="81">
        <v>0.08</v>
      </c>
      <c r="M360" s="81">
        <v>8</v>
      </c>
    </row>
    <row r="361" spans="1:13">
      <c r="A361" s="20"/>
      <c r="B361" s="17" t="s">
        <v>269</v>
      </c>
      <c r="C361" s="81">
        <v>20</v>
      </c>
      <c r="D361" s="81">
        <v>1.2</v>
      </c>
      <c r="E361" s="81">
        <v>0.96</v>
      </c>
      <c r="F361" s="81">
        <v>15</v>
      </c>
      <c r="G361" s="81">
        <v>74.400000000000006</v>
      </c>
      <c r="H361" s="81">
        <v>4.4000000000000004</v>
      </c>
      <c r="I361" s="81">
        <v>3.6</v>
      </c>
      <c r="J361" s="81">
        <v>0.32</v>
      </c>
      <c r="K361" s="81">
        <v>0.03</v>
      </c>
      <c r="L361" s="81">
        <v>0.01</v>
      </c>
      <c r="M361" s="81">
        <v>0</v>
      </c>
    </row>
    <row r="362" spans="1:13">
      <c r="A362" s="20"/>
      <c r="B362" s="17" t="s">
        <v>269</v>
      </c>
      <c r="C362" s="81">
        <v>30</v>
      </c>
      <c r="D362" s="81">
        <v>1.8</v>
      </c>
      <c r="E362" s="81">
        <v>1.44</v>
      </c>
      <c r="F362" s="81">
        <v>22.5</v>
      </c>
      <c r="G362" s="81">
        <v>111.6</v>
      </c>
      <c r="H362" s="81">
        <v>6.6</v>
      </c>
      <c r="I362" s="81">
        <v>5.4</v>
      </c>
      <c r="J362" s="81">
        <v>0.48</v>
      </c>
      <c r="K362" s="81">
        <v>0.05</v>
      </c>
      <c r="L362" s="81">
        <v>0.01</v>
      </c>
      <c r="M362" s="81">
        <v>0</v>
      </c>
    </row>
    <row r="363" spans="1:13">
      <c r="A363" s="20"/>
      <c r="B363" s="17" t="s">
        <v>269</v>
      </c>
      <c r="C363" s="81">
        <v>50</v>
      </c>
      <c r="D363" s="81">
        <v>3</v>
      </c>
      <c r="E363" s="81">
        <v>2.4</v>
      </c>
      <c r="F363" s="81">
        <v>37.5</v>
      </c>
      <c r="G363" s="81">
        <v>186</v>
      </c>
      <c r="H363" s="81">
        <v>11</v>
      </c>
      <c r="I363" s="81">
        <v>9</v>
      </c>
      <c r="J363" s="81">
        <v>0.8</v>
      </c>
      <c r="K363" s="81">
        <v>0.08</v>
      </c>
      <c r="L363" s="81">
        <v>0.02</v>
      </c>
      <c r="M363" s="81">
        <v>0</v>
      </c>
    </row>
    <row r="364" spans="1:13">
      <c r="A364" s="20"/>
      <c r="B364" s="17" t="s">
        <v>251</v>
      </c>
      <c r="C364" s="81">
        <v>20</v>
      </c>
      <c r="D364" s="81">
        <v>1.1599999999999999</v>
      </c>
      <c r="E364" s="81">
        <v>3.16</v>
      </c>
      <c r="F364" s="81">
        <v>13.12</v>
      </c>
      <c r="G364" s="81">
        <v>88.2</v>
      </c>
      <c r="H364" s="81">
        <v>11.2</v>
      </c>
      <c r="I364" s="81">
        <v>13.6</v>
      </c>
      <c r="J364" s="81">
        <v>0.92</v>
      </c>
      <c r="K364" s="81">
        <v>0.11</v>
      </c>
      <c r="L364" s="81">
        <v>0.09</v>
      </c>
      <c r="M364" s="81">
        <v>0</v>
      </c>
    </row>
    <row r="365" spans="1:13">
      <c r="A365" s="20"/>
      <c r="B365" s="17" t="s">
        <v>251</v>
      </c>
      <c r="C365" s="81">
        <v>10</v>
      </c>
      <c r="D365" s="81">
        <v>0.57999999999999996</v>
      </c>
      <c r="E365" s="81">
        <v>1.58</v>
      </c>
      <c r="F365" s="81">
        <v>6.56</v>
      </c>
      <c r="G365" s="81">
        <v>44.1</v>
      </c>
      <c r="H365" s="81">
        <v>5.6</v>
      </c>
      <c r="I365" s="81">
        <v>6.8</v>
      </c>
      <c r="J365" s="81">
        <v>0.46</v>
      </c>
      <c r="K365" s="81">
        <v>0.06</v>
      </c>
      <c r="L365" s="81">
        <v>0.04</v>
      </c>
      <c r="M365" s="81">
        <v>0</v>
      </c>
    </row>
    <row r="366" spans="1:13">
      <c r="A366" s="20"/>
      <c r="B366" s="17" t="s">
        <v>251</v>
      </c>
      <c r="C366" s="81">
        <v>40</v>
      </c>
      <c r="D366" s="81">
        <v>2.3199999999999998</v>
      </c>
      <c r="E366" s="81">
        <v>6.32</v>
      </c>
      <c r="F366" s="81">
        <v>26.24</v>
      </c>
      <c r="G366" s="81">
        <v>176.4</v>
      </c>
      <c r="H366" s="81">
        <v>22.4</v>
      </c>
      <c r="I366" s="81">
        <v>27.2</v>
      </c>
      <c r="J366" s="81">
        <v>1.84</v>
      </c>
      <c r="K366" s="81">
        <v>0.22</v>
      </c>
      <c r="L366" s="81">
        <v>0.18</v>
      </c>
      <c r="M366" s="81">
        <v>0</v>
      </c>
    </row>
    <row r="367" spans="1:13">
      <c r="A367" s="79" t="s">
        <v>542</v>
      </c>
      <c r="B367" s="17" t="s">
        <v>543</v>
      </c>
      <c r="C367" s="81">
        <v>180</v>
      </c>
      <c r="D367" s="81">
        <v>4.95</v>
      </c>
      <c r="E367" s="81">
        <v>5.58</v>
      </c>
      <c r="F367" s="81">
        <v>7.74</v>
      </c>
      <c r="G367" s="81">
        <v>99</v>
      </c>
      <c r="H367" s="81">
        <v>190.08</v>
      </c>
      <c r="I367" s="81">
        <v>21.92</v>
      </c>
      <c r="J367" s="81">
        <v>0.15</v>
      </c>
      <c r="K367" s="81">
        <v>0.05</v>
      </c>
      <c r="L367" s="81">
        <v>0.22</v>
      </c>
      <c r="M367" s="81">
        <v>0.94</v>
      </c>
    </row>
    <row r="368" spans="1:13">
      <c r="A368" s="79" t="s">
        <v>542</v>
      </c>
      <c r="B368" s="17" t="s">
        <v>543</v>
      </c>
      <c r="C368" s="81">
        <v>200</v>
      </c>
      <c r="D368" s="81">
        <v>5.5</v>
      </c>
      <c r="E368" s="81">
        <v>6.2</v>
      </c>
      <c r="F368" s="81">
        <v>8.6</v>
      </c>
      <c r="G368" s="81">
        <v>110</v>
      </c>
      <c r="H368" s="81">
        <v>211.2</v>
      </c>
      <c r="I368" s="81">
        <v>24.36</v>
      </c>
      <c r="J368" s="81">
        <v>0.17</v>
      </c>
      <c r="K368" s="81">
        <v>0.06</v>
      </c>
      <c r="L368" s="81">
        <v>0.24</v>
      </c>
      <c r="M368" s="81">
        <v>1.04</v>
      </c>
    </row>
    <row r="369" spans="1:13">
      <c r="A369" s="22" t="s">
        <v>544</v>
      </c>
      <c r="B369" s="19" t="s">
        <v>321</v>
      </c>
      <c r="C369" s="21">
        <v>50</v>
      </c>
      <c r="D369" s="33">
        <v>3.5</v>
      </c>
      <c r="E369" s="33">
        <v>5.9</v>
      </c>
      <c r="F369" s="33">
        <v>26.7</v>
      </c>
      <c r="G369" s="33">
        <v>174</v>
      </c>
      <c r="H369" s="33">
        <v>7.69</v>
      </c>
      <c r="I369" s="33">
        <v>5</v>
      </c>
      <c r="J369" s="33">
        <v>0.42</v>
      </c>
      <c r="K369" s="33">
        <v>0.04</v>
      </c>
      <c r="L369" s="33">
        <v>0.02</v>
      </c>
      <c r="M369" s="33">
        <v>0</v>
      </c>
    </row>
    <row r="370" spans="1:13">
      <c r="A370" s="22" t="s">
        <v>544</v>
      </c>
      <c r="B370" s="19" t="s">
        <v>321</v>
      </c>
      <c r="C370" s="21">
        <v>100</v>
      </c>
      <c r="D370" s="33">
        <v>7</v>
      </c>
      <c r="E370" s="33">
        <v>11.8</v>
      </c>
      <c r="F370" s="33">
        <v>53.4</v>
      </c>
      <c r="G370" s="33">
        <v>348</v>
      </c>
      <c r="H370" s="33">
        <v>15.38</v>
      </c>
      <c r="I370" s="33">
        <v>10</v>
      </c>
      <c r="J370" s="33">
        <v>0.84</v>
      </c>
      <c r="K370" s="33">
        <v>0.08</v>
      </c>
      <c r="L370" s="33">
        <v>0.04</v>
      </c>
      <c r="M370" s="33">
        <v>0.03</v>
      </c>
    </row>
    <row r="371" spans="1:13">
      <c r="A371" s="22" t="s">
        <v>545</v>
      </c>
      <c r="B371" s="19" t="s">
        <v>546</v>
      </c>
      <c r="C371" s="21">
        <v>50</v>
      </c>
      <c r="D371" s="33">
        <v>3.1</v>
      </c>
      <c r="E371" s="33">
        <v>1.6</v>
      </c>
      <c r="F371" s="33">
        <v>27.55</v>
      </c>
      <c r="G371" s="33">
        <v>136.5</v>
      </c>
      <c r="H371" s="33">
        <v>8.07</v>
      </c>
      <c r="I371" s="33">
        <v>5.27</v>
      </c>
      <c r="J371" s="33">
        <v>0.52</v>
      </c>
      <c r="K371" s="33">
        <v>0.04</v>
      </c>
      <c r="L371" s="33">
        <v>0.02</v>
      </c>
      <c r="M371" s="33">
        <v>0.06</v>
      </c>
    </row>
    <row r="372" spans="1:13">
      <c r="A372" s="22" t="s">
        <v>545</v>
      </c>
      <c r="B372" s="19" t="s">
        <v>546</v>
      </c>
      <c r="C372" s="61">
        <v>100</v>
      </c>
      <c r="D372" s="58">
        <v>6.2</v>
      </c>
      <c r="E372" s="58">
        <v>3.2</v>
      </c>
      <c r="F372" s="58">
        <v>55.1</v>
      </c>
      <c r="G372" s="58">
        <v>273</v>
      </c>
      <c r="H372" s="58">
        <v>16.14</v>
      </c>
      <c r="I372" s="58">
        <v>10.54</v>
      </c>
      <c r="J372" s="58">
        <v>1.04</v>
      </c>
      <c r="K372" s="58">
        <v>0.08</v>
      </c>
      <c r="L372" s="58">
        <v>0.04</v>
      </c>
      <c r="M372" s="58">
        <v>1</v>
      </c>
    </row>
    <row r="373" spans="1:13">
      <c r="A373" s="22" t="s">
        <v>549</v>
      </c>
      <c r="B373" s="29" t="s">
        <v>550</v>
      </c>
      <c r="C373" s="81">
        <v>50</v>
      </c>
      <c r="D373" s="33">
        <v>2.7</v>
      </c>
      <c r="E373" s="33">
        <v>2.25</v>
      </c>
      <c r="F373" s="33">
        <v>20.75</v>
      </c>
      <c r="G373" s="33">
        <v>114</v>
      </c>
      <c r="H373" s="33">
        <v>8.8350000000000009</v>
      </c>
      <c r="I373" s="33">
        <v>5.1449999999999996</v>
      </c>
      <c r="J373" s="33">
        <v>0.69</v>
      </c>
      <c r="K373" s="33">
        <v>3.5000000000000003E-2</v>
      </c>
      <c r="L373" s="33">
        <v>2.5000000000000001E-2</v>
      </c>
      <c r="M373" s="33">
        <v>0.74</v>
      </c>
    </row>
    <row r="374" spans="1:13">
      <c r="A374" s="22" t="s">
        <v>549</v>
      </c>
      <c r="B374" s="29" t="s">
        <v>550</v>
      </c>
      <c r="C374" s="81">
        <v>75</v>
      </c>
      <c r="D374" s="33">
        <v>4.05</v>
      </c>
      <c r="E374" s="33">
        <v>3.375</v>
      </c>
      <c r="F374" s="33">
        <v>31.125</v>
      </c>
      <c r="G374" s="33">
        <v>171</v>
      </c>
      <c r="H374" s="33">
        <v>13.2525</v>
      </c>
      <c r="I374" s="33">
        <v>7.7175000000000002</v>
      </c>
      <c r="J374" s="33">
        <v>1.0349999999999999</v>
      </c>
      <c r="K374" s="33">
        <v>5.2499999999999998E-2</v>
      </c>
      <c r="L374" s="33">
        <v>3.7499999999999999E-2</v>
      </c>
      <c r="M374" s="33">
        <v>1.1100000000000001</v>
      </c>
    </row>
    <row r="375" spans="1:13">
      <c r="A375" s="22" t="s">
        <v>549</v>
      </c>
      <c r="B375" s="29" t="s">
        <v>550</v>
      </c>
      <c r="C375" s="81">
        <v>100</v>
      </c>
      <c r="D375" s="33">
        <v>5.4</v>
      </c>
      <c r="E375" s="33">
        <v>4.5</v>
      </c>
      <c r="F375" s="33">
        <v>41.5</v>
      </c>
      <c r="G375" s="33">
        <v>228</v>
      </c>
      <c r="H375" s="33">
        <v>17.670000000000002</v>
      </c>
      <c r="I375" s="33">
        <v>10.29</v>
      </c>
      <c r="J375" s="33">
        <v>1.38</v>
      </c>
      <c r="K375" s="33">
        <v>7.0000000000000007E-2</v>
      </c>
      <c r="L375" s="33">
        <v>0.05</v>
      </c>
      <c r="M375" s="33">
        <v>1.48</v>
      </c>
    </row>
    <row r="376" spans="1:13">
      <c r="A376" s="22" t="s">
        <v>551</v>
      </c>
      <c r="B376" s="29" t="s">
        <v>552</v>
      </c>
      <c r="C376" s="81">
        <v>50</v>
      </c>
      <c r="D376" s="33">
        <v>3.15</v>
      </c>
      <c r="E376" s="33">
        <v>3.95</v>
      </c>
      <c r="F376" s="33">
        <v>16.5</v>
      </c>
      <c r="G376" s="33">
        <v>115</v>
      </c>
      <c r="H376" s="33">
        <v>6.2750000000000004</v>
      </c>
      <c r="I376" s="33">
        <v>3.7</v>
      </c>
      <c r="J376" s="33">
        <v>0.33</v>
      </c>
      <c r="K376" s="33">
        <v>0.03</v>
      </c>
      <c r="L376" s="33">
        <v>2.5000000000000001E-2</v>
      </c>
      <c r="M376" s="33">
        <v>0</v>
      </c>
    </row>
    <row r="377" spans="1:13">
      <c r="A377" s="22" t="s">
        <v>551</v>
      </c>
      <c r="B377" s="29" t="s">
        <v>552</v>
      </c>
      <c r="C377" s="81">
        <v>75</v>
      </c>
      <c r="D377" s="33">
        <v>4.7249999999999996</v>
      </c>
      <c r="E377" s="33">
        <v>5.9249999999999998</v>
      </c>
      <c r="F377" s="33">
        <v>24.75</v>
      </c>
      <c r="G377" s="33">
        <v>172.5</v>
      </c>
      <c r="H377" s="33">
        <v>9.4124999999999996</v>
      </c>
      <c r="I377" s="33">
        <v>5.55</v>
      </c>
      <c r="J377" s="33">
        <v>0.495</v>
      </c>
      <c r="K377" s="33">
        <v>4.4999999999999998E-2</v>
      </c>
      <c r="L377" s="33">
        <v>3.7499999999999999E-2</v>
      </c>
      <c r="M377" s="33">
        <v>0</v>
      </c>
    </row>
    <row r="378" spans="1:13">
      <c r="A378" s="22" t="s">
        <v>551</v>
      </c>
      <c r="B378" s="29" t="s">
        <v>552</v>
      </c>
      <c r="C378" s="81">
        <v>100</v>
      </c>
      <c r="D378" s="33">
        <v>6.3</v>
      </c>
      <c r="E378" s="33">
        <v>7.9</v>
      </c>
      <c r="F378" s="33">
        <v>33</v>
      </c>
      <c r="G378" s="33">
        <v>230</v>
      </c>
      <c r="H378" s="33">
        <v>12.55</v>
      </c>
      <c r="I378" s="33">
        <v>7.4</v>
      </c>
      <c r="J378" s="33">
        <v>0.66</v>
      </c>
      <c r="K378" s="33">
        <v>0.06</v>
      </c>
      <c r="L378" s="33">
        <v>0.05</v>
      </c>
      <c r="M378" s="33">
        <v>0</v>
      </c>
    </row>
    <row r="379" spans="1:13">
      <c r="A379" s="22" t="s">
        <v>553</v>
      </c>
      <c r="B379" s="29" t="s">
        <v>554</v>
      </c>
      <c r="C379" s="27">
        <v>50</v>
      </c>
      <c r="D379" s="58">
        <v>5.3</v>
      </c>
      <c r="E379" s="58">
        <v>3.9</v>
      </c>
      <c r="F379" s="58">
        <v>19.399999999999999</v>
      </c>
      <c r="G379" s="58">
        <v>135.5</v>
      </c>
      <c r="H379" s="58">
        <v>11.61</v>
      </c>
      <c r="I379" s="58">
        <v>10.135</v>
      </c>
      <c r="J379" s="58">
        <v>0.47</v>
      </c>
      <c r="K379" s="58">
        <v>0.04</v>
      </c>
      <c r="L379" s="58">
        <v>0.05</v>
      </c>
      <c r="M379" s="58">
        <v>0</v>
      </c>
    </row>
    <row r="380" spans="1:13">
      <c r="A380" s="22" t="s">
        <v>553</v>
      </c>
      <c r="B380" s="29" t="s">
        <v>554</v>
      </c>
      <c r="C380" s="81">
        <v>75</v>
      </c>
      <c r="D380" s="81">
        <v>7.95</v>
      </c>
      <c r="E380" s="81">
        <v>5.85</v>
      </c>
      <c r="F380" s="81">
        <v>29.1</v>
      </c>
      <c r="G380" s="81">
        <v>203.25</v>
      </c>
      <c r="H380" s="81">
        <v>17.420000000000002</v>
      </c>
      <c r="I380" s="81">
        <v>15.2</v>
      </c>
      <c r="J380" s="81">
        <v>0.71</v>
      </c>
      <c r="K380" s="81">
        <v>0.06</v>
      </c>
      <c r="L380" s="81">
        <v>0.08</v>
      </c>
      <c r="M380" s="81">
        <v>0</v>
      </c>
    </row>
    <row r="381" spans="1:13">
      <c r="A381" s="22" t="s">
        <v>553</v>
      </c>
      <c r="B381" s="29" t="s">
        <v>554</v>
      </c>
      <c r="C381" s="81">
        <v>100</v>
      </c>
      <c r="D381" s="81">
        <v>10.6</v>
      </c>
      <c r="E381" s="81">
        <v>7.8</v>
      </c>
      <c r="F381" s="81">
        <v>38.799999999999997</v>
      </c>
      <c r="G381" s="81">
        <v>271</v>
      </c>
      <c r="H381" s="81">
        <v>23.22</v>
      </c>
      <c r="I381" s="81">
        <v>20.27</v>
      </c>
      <c r="J381" s="81">
        <v>0.94</v>
      </c>
      <c r="K381" s="81">
        <v>0.08</v>
      </c>
      <c r="L381" s="81">
        <v>0.1</v>
      </c>
      <c r="M381" s="81">
        <v>0</v>
      </c>
    </row>
    <row r="382" spans="1:13">
      <c r="A382" s="22" t="s">
        <v>555</v>
      </c>
      <c r="B382" s="29" t="s">
        <v>556</v>
      </c>
      <c r="C382" s="81">
        <v>50</v>
      </c>
      <c r="D382" s="81">
        <v>3.35</v>
      </c>
      <c r="E382" s="81">
        <v>5.55</v>
      </c>
      <c r="F382" s="81">
        <v>30.8</v>
      </c>
      <c r="G382" s="81">
        <v>185.5</v>
      </c>
      <c r="H382" s="81">
        <v>12.03</v>
      </c>
      <c r="I382" s="81">
        <v>4.79</v>
      </c>
      <c r="J382" s="81">
        <v>0.4</v>
      </c>
      <c r="K382" s="81">
        <v>0.04</v>
      </c>
      <c r="L382" s="81">
        <v>0.03</v>
      </c>
      <c r="M382" s="81">
        <v>0.03</v>
      </c>
    </row>
    <row r="383" spans="1:13">
      <c r="A383" s="22" t="s">
        <v>555</v>
      </c>
      <c r="B383" s="29" t="s">
        <v>556</v>
      </c>
      <c r="C383" s="81">
        <v>75</v>
      </c>
      <c r="D383" s="81">
        <v>5.03</v>
      </c>
      <c r="E383" s="81">
        <v>8.33</v>
      </c>
      <c r="F383" s="81">
        <v>46.2</v>
      </c>
      <c r="G383" s="81">
        <v>278.25</v>
      </c>
      <c r="H383" s="81">
        <v>18.05</v>
      </c>
      <c r="I383" s="81">
        <v>7.19</v>
      </c>
      <c r="J383" s="81">
        <v>0.6</v>
      </c>
      <c r="K383" s="81">
        <v>0.05</v>
      </c>
      <c r="L383" s="81">
        <v>0.05</v>
      </c>
      <c r="M383" s="81">
        <v>0.04</v>
      </c>
    </row>
    <row r="384" spans="1:13">
      <c r="A384" s="22" t="s">
        <v>555</v>
      </c>
      <c r="B384" s="29" t="s">
        <v>556</v>
      </c>
      <c r="C384" s="81">
        <v>100</v>
      </c>
      <c r="D384" s="81">
        <v>6.7</v>
      </c>
      <c r="E384" s="81">
        <v>11.1</v>
      </c>
      <c r="F384" s="81">
        <v>61.6</v>
      </c>
      <c r="G384" s="81">
        <v>371</v>
      </c>
      <c r="H384" s="81">
        <v>24.06</v>
      </c>
      <c r="I384" s="81">
        <v>9.58</v>
      </c>
      <c r="J384" s="81">
        <v>0.8</v>
      </c>
      <c r="K384" s="81">
        <v>7.0000000000000007E-2</v>
      </c>
      <c r="L384" s="81">
        <v>0.06</v>
      </c>
      <c r="M384" s="81">
        <v>0.05</v>
      </c>
    </row>
    <row r="385" spans="1:13">
      <c r="A385" s="22" t="s">
        <v>557</v>
      </c>
      <c r="B385" s="29" t="s">
        <v>558</v>
      </c>
      <c r="C385" s="81">
        <v>80</v>
      </c>
      <c r="D385" s="81">
        <v>8</v>
      </c>
      <c r="E385" s="81">
        <v>11.2</v>
      </c>
      <c r="F385" s="81">
        <v>35.4</v>
      </c>
      <c r="G385" s="81">
        <v>274</v>
      </c>
      <c r="H385" s="81">
        <v>45.71</v>
      </c>
      <c r="I385" s="81">
        <v>9.82</v>
      </c>
      <c r="J385" s="81">
        <v>0.57999999999999996</v>
      </c>
      <c r="K385" s="81">
        <v>0.05</v>
      </c>
      <c r="L385" s="81">
        <v>0.1</v>
      </c>
      <c r="M385" s="81">
        <v>0.05</v>
      </c>
    </row>
    <row r="386" spans="1:13">
      <c r="A386" s="22" t="s">
        <v>557</v>
      </c>
      <c r="B386" s="29" t="s">
        <v>558</v>
      </c>
      <c r="C386" s="81">
        <v>50</v>
      </c>
      <c r="D386" s="81">
        <v>5</v>
      </c>
      <c r="E386" s="81">
        <v>7</v>
      </c>
      <c r="F386" s="81">
        <v>22.13</v>
      </c>
      <c r="G386" s="81">
        <v>171.25</v>
      </c>
      <c r="H386" s="81">
        <v>28.57</v>
      </c>
      <c r="I386" s="81">
        <v>6.14</v>
      </c>
      <c r="J386" s="81">
        <v>0.36</v>
      </c>
      <c r="K386" s="81">
        <v>0.03</v>
      </c>
      <c r="L386" s="81">
        <v>0.06</v>
      </c>
      <c r="M386" s="81">
        <v>0.03</v>
      </c>
    </row>
  </sheetData>
  <mergeCells count="7">
    <mergeCell ref="K1:M1"/>
    <mergeCell ref="A1:A2"/>
    <mergeCell ref="B1:B2"/>
    <mergeCell ref="C1:C2"/>
    <mergeCell ref="D1:F1"/>
    <mergeCell ref="G1:G2"/>
    <mergeCell ref="H1:J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завтрак 1-4 кл</vt:lpstr>
      <vt:lpstr>завтрак+обед 5-9 кл</vt:lpstr>
      <vt:lpstr>3-7 лет</vt:lpstr>
      <vt:lpstr>продукты для детского сада</vt:lpstr>
      <vt:lpstr>продукты для школы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user</cp:lastModifiedBy>
  <dcterms:created xsi:type="dcterms:W3CDTF">2022-07-13T12:42:27Z</dcterms:created>
  <dcterms:modified xsi:type="dcterms:W3CDTF">2024-10-10T07:50:26Z</dcterms:modified>
</cp:coreProperties>
</file>